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172.16.50.28\datos$\Innovacion\transparencia\Web\DOC NUEVA WEB\4. Economía y presupuestos\01 - balance\2017\"/>
    </mc:Choice>
  </mc:AlternateContent>
  <xr:revisionPtr revIDLastSave="0" documentId="13_ncr:1_{F190AB8F-5D6F-4E80-B35B-5AE6A921579F}" xr6:coauthVersionLast="45" xr6:coauthVersionMax="45" xr10:uidLastSave="{00000000-0000-0000-0000-000000000000}"/>
  <bookViews>
    <workbookView xWindow="-108" yWindow="-108" windowWidth="23256" windowHeight="12576" activeTab="3" xr2:uid="{00000000-000D-0000-FFFF-FFFF00000000}"/>
  </bookViews>
  <sheets>
    <sheet name="1 Trimestre 2017" sheetId="1" r:id="rId1"/>
    <sheet name="2 Trimestre 2017" sheetId="2" r:id="rId2"/>
    <sheet name="3 Trimestre 2017" sheetId="3" r:id="rId3"/>
    <sheet name="4 Trimestre 2017"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8" i="4" l="1"/>
  <c r="C88" i="4"/>
  <c r="F82" i="4"/>
  <c r="C82" i="4"/>
  <c r="C76" i="4" s="1"/>
  <c r="F78" i="4"/>
  <c r="F76" i="4" s="1"/>
  <c r="C78" i="4"/>
  <c r="E76" i="4"/>
  <c r="D76" i="4"/>
  <c r="F66" i="4"/>
  <c r="C66" i="4"/>
  <c r="C61" i="4" s="1"/>
  <c r="F62" i="4"/>
  <c r="F61" i="4" s="1"/>
  <c r="C62" i="4"/>
  <c r="E61" i="4"/>
  <c r="D61" i="4"/>
  <c r="F49" i="4"/>
  <c r="F48" i="4" s="1"/>
  <c r="C49" i="4"/>
  <c r="C48" i="4" s="1"/>
  <c r="C93" i="4" s="1"/>
  <c r="E48" i="4"/>
  <c r="E93" i="4" s="1"/>
  <c r="D48" i="4"/>
  <c r="D93" i="4" s="1"/>
  <c r="F38" i="4"/>
  <c r="C38" i="4"/>
  <c r="F35" i="4"/>
  <c r="C35" i="4"/>
  <c r="F30" i="4"/>
  <c r="F29" i="4" s="1"/>
  <c r="F28" i="4" s="1"/>
  <c r="C30" i="4"/>
  <c r="C29" i="4"/>
  <c r="C28" i="4" s="1"/>
  <c r="E28" i="4"/>
  <c r="E46" i="4" s="1"/>
  <c r="D28" i="4"/>
  <c r="F21" i="4"/>
  <c r="C21" i="4"/>
  <c r="F17" i="4"/>
  <c r="F11" i="4" s="1"/>
  <c r="F46" i="4" s="1"/>
  <c r="C17" i="4"/>
  <c r="F12" i="4"/>
  <c r="C12" i="4"/>
  <c r="C11" i="4" s="1"/>
  <c r="C46" i="4" s="1"/>
  <c r="E11" i="4"/>
  <c r="D11" i="4"/>
  <c r="D46" i="4" s="1"/>
  <c r="F93" i="4" l="1"/>
  <c r="D90" i="3" l="1"/>
  <c r="D89" i="3"/>
  <c r="F88" i="3"/>
  <c r="D88" i="3"/>
  <c r="C88" i="3"/>
  <c r="F82" i="3"/>
  <c r="D82" i="3"/>
  <c r="C82" i="3"/>
  <c r="D81" i="3"/>
  <c r="D78" i="3" s="1"/>
  <c r="D76" i="3" s="1"/>
  <c r="F78" i="3"/>
  <c r="F76" i="3" s="1"/>
  <c r="C78" i="3"/>
  <c r="C76" i="3" s="1"/>
  <c r="E76" i="3"/>
  <c r="E93" i="3" s="1"/>
  <c r="F66" i="3"/>
  <c r="D66" i="3"/>
  <c r="D61" i="3" s="1"/>
  <c r="C66" i="3"/>
  <c r="F62" i="3"/>
  <c r="F61" i="3" s="1"/>
  <c r="D62" i="3"/>
  <c r="C62" i="3"/>
  <c r="C61" i="3" s="1"/>
  <c r="E61" i="3"/>
  <c r="F49" i="3"/>
  <c r="D49" i="3"/>
  <c r="D48" i="3" s="1"/>
  <c r="C49" i="3"/>
  <c r="C48" i="3" s="1"/>
  <c r="C93" i="3" s="1"/>
  <c r="F48" i="3"/>
  <c r="E48" i="3"/>
  <c r="D41" i="3"/>
  <c r="D39" i="3"/>
  <c r="D38" i="3" s="1"/>
  <c r="D28" i="3" s="1"/>
  <c r="D46" i="3" s="1"/>
  <c r="F38" i="3"/>
  <c r="C38" i="3"/>
  <c r="F35" i="3"/>
  <c r="D35" i="3"/>
  <c r="C35" i="3"/>
  <c r="F30" i="3"/>
  <c r="F29" i="3" s="1"/>
  <c r="F28" i="3" s="1"/>
  <c r="D30" i="3"/>
  <c r="C30" i="3"/>
  <c r="C29" i="3" s="1"/>
  <c r="C28" i="3" s="1"/>
  <c r="D29" i="3"/>
  <c r="E28" i="3"/>
  <c r="E46" i="3" s="1"/>
  <c r="F21" i="3"/>
  <c r="D21" i="3"/>
  <c r="C21" i="3"/>
  <c r="D20" i="3"/>
  <c r="F17" i="3"/>
  <c r="D17" i="3"/>
  <c r="C17" i="3"/>
  <c r="D16" i="3"/>
  <c r="F12" i="3"/>
  <c r="F11" i="3" s="1"/>
  <c r="D12" i="3"/>
  <c r="C12" i="3"/>
  <c r="E11" i="3"/>
  <c r="D11" i="3"/>
  <c r="C11" i="3"/>
  <c r="C46" i="3" s="1"/>
  <c r="F46" i="3" l="1"/>
  <c r="F93" i="3"/>
  <c r="D93" i="3"/>
  <c r="F88" i="1" l="1"/>
  <c r="E88" i="1"/>
  <c r="D88" i="1"/>
  <c r="C88" i="1"/>
  <c r="F82" i="1"/>
  <c r="E82" i="1"/>
  <c r="D82" i="1"/>
  <c r="C82" i="1"/>
  <c r="D79" i="1"/>
  <c r="F78" i="1"/>
  <c r="E78" i="1"/>
  <c r="E76" i="1" s="1"/>
  <c r="E93" i="1" s="1"/>
  <c r="D78" i="1"/>
  <c r="D76" i="1" s="1"/>
  <c r="C78" i="1"/>
  <c r="C76" i="1" s="1"/>
  <c r="F76" i="1"/>
  <c r="F66" i="1"/>
  <c r="E66" i="1"/>
  <c r="D66" i="1"/>
  <c r="C66" i="1"/>
  <c r="C61" i="1" s="1"/>
  <c r="F62" i="1"/>
  <c r="F61" i="1" s="1"/>
  <c r="E62" i="1"/>
  <c r="D62" i="1"/>
  <c r="C62" i="1"/>
  <c r="E61" i="1"/>
  <c r="D61" i="1"/>
  <c r="F49" i="1"/>
  <c r="F48" i="1" s="1"/>
  <c r="F93" i="1" s="1"/>
  <c r="E49" i="1"/>
  <c r="D49" i="1"/>
  <c r="C49" i="1"/>
  <c r="E48" i="1"/>
  <c r="D48" i="1"/>
  <c r="D93" i="1" s="1"/>
  <c r="C48" i="1"/>
  <c r="C93" i="1" s="1"/>
  <c r="F38" i="1"/>
  <c r="E38" i="1"/>
  <c r="D38" i="1"/>
  <c r="C38" i="1"/>
  <c r="F35" i="1"/>
  <c r="E35" i="1"/>
  <c r="D35" i="1"/>
  <c r="C35" i="1"/>
  <c r="F30" i="1"/>
  <c r="E30" i="1"/>
  <c r="E29" i="1" s="1"/>
  <c r="E28" i="1" s="1"/>
  <c r="D30" i="1"/>
  <c r="D29" i="1" s="1"/>
  <c r="D28" i="1" s="1"/>
  <c r="C30" i="1"/>
  <c r="C29" i="1" s="1"/>
  <c r="C28" i="1" s="1"/>
  <c r="F29" i="1"/>
  <c r="F28" i="1" s="1"/>
  <c r="F21" i="1"/>
  <c r="E21" i="1"/>
  <c r="D21" i="1"/>
  <c r="C21" i="1"/>
  <c r="F17" i="1"/>
  <c r="E17" i="1"/>
  <c r="E11" i="1" s="1"/>
  <c r="D17" i="1"/>
  <c r="C17" i="1"/>
  <c r="F12" i="1"/>
  <c r="F11" i="1" s="1"/>
  <c r="F46" i="1" s="1"/>
  <c r="E12" i="1"/>
  <c r="D12" i="1"/>
  <c r="C12" i="1"/>
  <c r="D11" i="1"/>
  <c r="D46" i="1" s="1"/>
  <c r="C11" i="1"/>
  <c r="C46" i="1" s="1"/>
  <c r="E46" i="1" l="1"/>
</calcChain>
</file>

<file path=xl/sharedStrings.xml><?xml version="1.0" encoding="utf-8"?>
<sst xmlns="http://schemas.openxmlformats.org/spreadsheetml/2006/main" count="538" uniqueCount="137">
  <si>
    <t>Ejecuciones trimestrales de las Entidades Locales</t>
  </si>
  <si>
    <t>Trimestre 2 - Ejercicio 2017</t>
  </si>
  <si>
    <t>Entidad: MADRID DESTINO CULTURA, TURISMO Y NEGOCIO, S.A.</t>
  </si>
  <si>
    <t>F.1.2.1 - BALANCE (Modelo Ordinario)</t>
  </si>
  <si>
    <t>(Importes en €)</t>
  </si>
  <si>
    <t>Información referida al período:</t>
  </si>
  <si>
    <t>Previsión inicial 2017</t>
  </si>
  <si>
    <t>Estimaciones actuales de cierre ejercicio</t>
  </si>
  <si>
    <t>Situación fin trimestre vencido</t>
  </si>
  <si>
    <t>ACTIVO</t>
  </si>
  <si>
    <t>A) ACTIVO NO CORRIENTE</t>
  </si>
  <si>
    <t>I. Inmovilizado intangible</t>
  </si>
  <si>
    <t>200,201,(2801),(2901)</t>
  </si>
  <si>
    <t>Desarrollo</t>
  </si>
  <si>
    <t>206,(2806),(2906)</t>
  </si>
  <si>
    <t>Aplicaciones informáticas</t>
  </si>
  <si>
    <t>Anticipos</t>
  </si>
  <si>
    <t>202,203,204,205,(2802),(2803),(2805),(2902),(2903),(2905),(2800)(2900)</t>
  </si>
  <si>
    <t>Resto del inmovilizado intangible</t>
  </si>
  <si>
    <t>II. Inmovilizado material</t>
  </si>
  <si>
    <t>210,(2910)</t>
  </si>
  <si>
    <t>Terrenos</t>
  </si>
  <si>
    <t>211, 212, 213, 214, 215, 216, 217, 218, 219, 230, 231, 232, 233, 237, (281), (2911), (2912), (2913), (2914), (2915), (2916), (2917), (2918), (2919)</t>
  </si>
  <si>
    <t>Resto inmovilizado material</t>
  </si>
  <si>
    <t>III. Inversiones inmobiliarias</t>
  </si>
  <si>
    <t xml:space="preserve">220, (2920) </t>
  </si>
  <si>
    <t>221, (282), (2921)</t>
  </si>
  <si>
    <t>Construcciones</t>
  </si>
  <si>
    <t>2403, 2404, 2413, 2414, 2423, 2424, (2493),(2494),(293),(2943),(2944),(2953),(2954)</t>
  </si>
  <si>
    <t>IV. Inversiones en empresas del grupo y asociadas a l/p</t>
  </si>
  <si>
    <t>2405,2415,2425,250,251,252,253,254,255,258,26,(2495),(259),(2945),(2955),(297),(298)</t>
  </si>
  <si>
    <t>V. Inversiones financieras a largo plazo</t>
  </si>
  <si>
    <t xml:space="preserve">VI. Activos por impuesto diferido </t>
  </si>
  <si>
    <t>VII. Deudores comerciales no corrientes</t>
  </si>
  <si>
    <t>B) ACTIVO CORRIENTE</t>
  </si>
  <si>
    <t xml:space="preserve">I. Activos no corrientes mantenidos para la venta </t>
  </si>
  <si>
    <t>Inmovilizado</t>
  </si>
  <si>
    <t>580, (5990)</t>
  </si>
  <si>
    <t>Resto de inmovilizado</t>
  </si>
  <si>
    <t>581, 582, (5991), (5992)</t>
  </si>
  <si>
    <t>Inversiones financieras</t>
  </si>
  <si>
    <t>583, 584, (5993), (5994)</t>
  </si>
  <si>
    <t>Existencias y otros activos</t>
  </si>
  <si>
    <t>II. Existencias</t>
  </si>
  <si>
    <t>30, 31, 32, 33, 34, 35, 36, (39)</t>
  </si>
  <si>
    <t>Existencias</t>
  </si>
  <si>
    <t>III. Deudores comerciales y otras cuentas a cobrar</t>
  </si>
  <si>
    <t>430, 431, 432, 433, 434,435, 436,(437),(490),(4933),(4934),(4935)</t>
  </si>
  <si>
    <t>Clientes por ventas y prestaciones de servicios</t>
  </si>
  <si>
    <t>Accionistas (socios) por desembolsos exigidos</t>
  </si>
  <si>
    <t>44, 460, 470, 471, 472, 544, 5531, 5533</t>
  </si>
  <si>
    <t>Otros deudores</t>
  </si>
  <si>
    <t xml:space="preserve"> </t>
  </si>
  <si>
    <t>5303, 5304, 5313, 5314, 5323, 5324, 5333, 5334, 5343, 5344, 5353, 5354, 5523, 5524, (5393), (5394), (593), (5943), (5944), (5953), (5954)</t>
  </si>
  <si>
    <t>IV. Inversiones en empresas del grupo y asociadas a c/p</t>
  </si>
  <si>
    <t xml:space="preserve">5305, 5315, 5325, 5335, 5345, 5355, 540, 541, 542, 543, 545, 546, 547, 548, 551, 5525,5590,5593,565,566,(5395),(549),(5945),(5955),(597),(598) </t>
  </si>
  <si>
    <t>V. Inversiones financieras a corto plazo</t>
  </si>
  <si>
    <t>480, 567</t>
  </si>
  <si>
    <t xml:space="preserve">VI. Periodificaciones a corto plazo  </t>
  </si>
  <si>
    <t>VII. Efectivo y otros activos líquidos equivalentes</t>
  </si>
  <si>
    <t xml:space="preserve">TOTAL ACTIVO (A+B)  </t>
  </si>
  <si>
    <t>PATRIMONIO NETO Y PASIVO</t>
  </si>
  <si>
    <t>A) PATRIMONIO NETO</t>
  </si>
  <si>
    <t>A.1) Fondos propios</t>
  </si>
  <si>
    <t>100, 101, 102,(1030),(1040)</t>
  </si>
  <si>
    <t xml:space="preserve">I. Capital </t>
  </si>
  <si>
    <t>II.  Prima de emisión</t>
  </si>
  <si>
    <t>112,113,114,115,119</t>
  </si>
  <si>
    <t xml:space="preserve">III. Reservas </t>
  </si>
  <si>
    <t>(108),(109)</t>
  </si>
  <si>
    <t>IV. (Acciones y participaciones en patrimonio propias)</t>
  </si>
  <si>
    <t>120, (121)</t>
  </si>
  <si>
    <t>V. Resultado de ejercicios anteriores</t>
  </si>
  <si>
    <t xml:space="preserve">VI.  Otras aportaciones de socios </t>
  </si>
  <si>
    <t xml:space="preserve">VII. Resultado del ejercicio </t>
  </si>
  <si>
    <t>(557)</t>
  </si>
  <si>
    <t xml:space="preserve">VIII. (Dividendo a cuenta)  </t>
  </si>
  <si>
    <t>IX. Otros instrumentos de patrimonio neto</t>
  </si>
  <si>
    <t>133, 1340, 137, 135, 136</t>
  </si>
  <si>
    <t xml:space="preserve">A.2) Ajustes por cambio de valor </t>
  </si>
  <si>
    <t>130, 131, 132</t>
  </si>
  <si>
    <t xml:space="preserve">A.3) Subvenciones, donaciones y legados recibidos </t>
  </si>
  <si>
    <t>B) PASIVO NO CORRIENTE</t>
  </si>
  <si>
    <t>I. Provisiones a largo plazo</t>
  </si>
  <si>
    <t>Provisión por retribuciones al personal</t>
  </si>
  <si>
    <t>Provisión por desmantelamiento, retiro o rehabilitación del inmovilizado</t>
  </si>
  <si>
    <t>141, 142, 145, 146, 147</t>
  </si>
  <si>
    <t>Otras provisiones</t>
  </si>
  <si>
    <t>II. Deudas a largo plazo</t>
  </si>
  <si>
    <t>177, 178, 179</t>
  </si>
  <si>
    <t>Obligaciones y otros valores negociables</t>
  </si>
  <si>
    <t>1605, 170</t>
  </si>
  <si>
    <t>Deudas con entidades de crédito</t>
  </si>
  <si>
    <t>1625, 174</t>
  </si>
  <si>
    <t>Acreedores por arrendamiento financiero</t>
  </si>
  <si>
    <t>1615, 1635, 171, 172, 173, 175, 176, 180, 185, 189</t>
  </si>
  <si>
    <t>Otras deudas a largo plazo</t>
  </si>
  <si>
    <t>1603, 1604, 1613, 1614, 1623, 1624, 1633, 1634</t>
  </si>
  <si>
    <t>III. Deudas con empresas del grupo y asociadas a l/p</t>
  </si>
  <si>
    <t xml:space="preserve">IV. Pasivos por impuesto diferido  </t>
  </si>
  <si>
    <t xml:space="preserve">V. Periodificaciones a largo plazo  </t>
  </si>
  <si>
    <t>VI. Acreedores comerciales no corrientes</t>
  </si>
  <si>
    <t>VII. Deuda con características especiales a l/p</t>
  </si>
  <si>
    <t>C) PASIVO CORRIENTE</t>
  </si>
  <si>
    <t>585, 586, 587, 588, 589</t>
  </si>
  <si>
    <t>I. Pasivos vinculados con activos no corrientes mantenidos para la venta</t>
  </si>
  <si>
    <t xml:space="preserve">II. Provisiones a corto plazo </t>
  </si>
  <si>
    <t>Provisión desmantelamiento, retiro o rehabilitación del inmovilizado</t>
  </si>
  <si>
    <t>499, 5291, 5292, 5294, 5296, 5297</t>
  </si>
  <si>
    <t>III. Deudas a corto plazo</t>
  </si>
  <si>
    <t>550, 501, 505, 506</t>
  </si>
  <si>
    <t>5105, 520,527</t>
  </si>
  <si>
    <t>5125, 524</t>
  </si>
  <si>
    <t>194, 509, 5115, 5135, 5145, 521, 522, 523, 525, 526, 528, 551, 5525, 5530, 5532, 555,565,5566,5595,5598,560,561,69,(1034),(1044),(190),(192)</t>
  </si>
  <si>
    <t>Otras deudas a corto plazo</t>
  </si>
  <si>
    <t>5103, 5104, 5113,5114, 5123, 5124, 5133, 5134, 5143, 5144, 5523, 5524, 5563,5564</t>
  </si>
  <si>
    <t>IV. Deudas con empresas del grupo y asociadas a c/p</t>
  </si>
  <si>
    <t>V. Acreedores comerciales y otras cuentas a pagar</t>
  </si>
  <si>
    <t>400, 401, 403, 404, 405, (406)</t>
  </si>
  <si>
    <t>Proveedores</t>
  </si>
  <si>
    <t>41, 438, 465, 466, 475, 476, 477</t>
  </si>
  <si>
    <t>Otros acreedores</t>
  </si>
  <si>
    <t>485, 568</t>
  </si>
  <si>
    <t>VI. Periodificaciones a corto plazo</t>
  </si>
  <si>
    <t>VII. Deuda con características especiales a c/p</t>
  </si>
  <si>
    <t xml:space="preserve">TOTAL PATRIMONIO NETO Y PASIVO (A+B+C)  </t>
  </si>
  <si>
    <t>Trimestre 1 - Ejercicio 2017</t>
  </si>
  <si>
    <t>Entidad: MADRID DESTINO, CULTURA, TURISMO Y NEGOCIO, S.A.</t>
  </si>
  <si>
    <r>
      <t>Terrenos</t>
    </r>
    <r>
      <rPr>
        <sz val="7"/>
        <rFont val="Arial"/>
        <family val="2"/>
      </rPr>
      <t/>
    </r>
  </si>
  <si>
    <r>
      <t>Clientes por ventas y prestaciones de servicios</t>
    </r>
    <r>
      <rPr>
        <sz val="7"/>
        <rFont val="Arial"/>
        <family val="2"/>
      </rPr>
      <t/>
    </r>
  </si>
  <si>
    <r>
      <t>Accionistas (socios) por desembolsos exigidos</t>
    </r>
    <r>
      <rPr>
        <sz val="7"/>
        <rFont val="Arial"/>
        <family val="2"/>
      </rPr>
      <t/>
    </r>
  </si>
  <si>
    <r>
      <t>II.  Prima de emisión</t>
    </r>
    <r>
      <rPr>
        <sz val="8"/>
        <color indexed="12"/>
        <rFont val="Arial"/>
        <family val="2"/>
      </rPr>
      <t/>
    </r>
  </si>
  <si>
    <r>
      <t>Proveedores</t>
    </r>
    <r>
      <rPr>
        <sz val="7"/>
        <rFont val="Arial"/>
        <family val="2"/>
      </rPr>
      <t/>
    </r>
  </si>
  <si>
    <r>
      <t>VI. Periodificaciones a corto plazo</t>
    </r>
    <r>
      <rPr>
        <b/>
        <sz val="7"/>
        <rFont val="Arial"/>
        <family val="2"/>
      </rPr>
      <t/>
    </r>
  </si>
  <si>
    <t>Trimestre 3 - Ejercicio 2017</t>
  </si>
  <si>
    <t>Entidad: MADRID DESTINO CULTURA TURISMO Y NEGOCIO, S.A.</t>
  </si>
  <si>
    <t>Trimestre 4 - Ejercicio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</si>
</sst>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7.5"/>
      <name val="Arial"/>
      <family val="2"/>
    </font>
    <font>
      <b/>
      <sz val="6"/>
      <color indexed="48"/>
      <name val="Arial"/>
      <family val="2"/>
    </font>
    <font>
      <b/>
      <sz val="10"/>
      <name val="Arial"/>
      <family val="2"/>
    </font>
    <font>
      <b/>
      <u/>
      <sz val="9"/>
      <name val="Arial"/>
      <family val="2"/>
    </font>
    <font>
      <sz val="10"/>
      <name val="Arial"/>
      <family val="2"/>
    </font>
    <font>
      <b/>
      <u/>
      <sz val="10"/>
      <name val="Arial"/>
      <family val="2"/>
    </font>
    <font>
      <b/>
      <sz val="9"/>
      <name val="Arial"/>
      <family val="2"/>
    </font>
    <font>
      <sz val="8"/>
      <name val="Arial"/>
      <family val="2"/>
    </font>
    <font>
      <b/>
      <sz val="8"/>
      <name val="Arial"/>
      <family val="2"/>
    </font>
    <font>
      <b/>
      <sz val="8.5"/>
      <name val="Arial"/>
      <family val="2"/>
    </font>
    <font>
      <sz val="7.5"/>
      <color indexed="10"/>
      <name val="Arial"/>
      <family val="2"/>
    </font>
    <font>
      <b/>
      <sz val="7.5"/>
      <name val="Arial"/>
      <family val="2"/>
    </font>
    <font>
      <sz val="7"/>
      <name val="Arial"/>
      <family val="2"/>
    </font>
    <font>
      <sz val="8"/>
      <color theme="1"/>
      <name val="Arial"/>
      <family val="2"/>
    </font>
    <font>
      <sz val="8"/>
      <color indexed="12"/>
      <name val="Arial"/>
      <family val="2"/>
    </font>
    <font>
      <b/>
      <sz val="8"/>
      <color theme="1"/>
      <name val="Arial"/>
      <family val="2"/>
    </font>
    <font>
      <b/>
      <sz val="7"/>
      <name val="Arial"/>
      <family val="2"/>
    </font>
  </fonts>
  <fills count="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90">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4" fontId="3" fillId="0" borderId="0" xfId="0" applyNumberFormat="1" applyFont="1" applyAlignment="1">
      <alignment horizontal="center"/>
    </xf>
    <xf numFmtId="0" fontId="1" fillId="0" borderId="0" xfId="0" applyFont="1" applyAlignment="1">
      <alignment vertical="center"/>
    </xf>
    <xf numFmtId="4" fontId="4" fillId="0" borderId="0" xfId="0" applyNumberFormat="1" applyFont="1" applyAlignment="1">
      <alignment horizontal="center" vertical="center"/>
    </xf>
    <xf numFmtId="4" fontId="3" fillId="0" borderId="0" xfId="0" applyNumberFormat="1" applyFont="1" applyAlignment="1">
      <alignment horizontal="center" vertical="center"/>
    </xf>
    <xf numFmtId="0" fontId="5" fillId="0" borderId="0" xfId="0" applyFont="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4" fontId="6" fillId="0" borderId="0" xfId="0" applyNumberFormat="1" applyFont="1" applyAlignment="1">
      <alignment horizontal="center" vertical="center"/>
    </xf>
    <xf numFmtId="0" fontId="5" fillId="0" borderId="0" xfId="0" applyFont="1" applyAlignment="1">
      <alignment vertical="center"/>
    </xf>
    <xf numFmtId="4" fontId="3" fillId="0" borderId="0" xfId="0" applyNumberFormat="1" applyFont="1" applyAlignment="1">
      <alignment horizontal="center" vertical="top"/>
    </xf>
    <xf numFmtId="4" fontId="7" fillId="0" borderId="0" xfId="0" applyNumberFormat="1" applyFont="1" applyAlignment="1">
      <alignment horizontal="center" vertical="center"/>
    </xf>
    <xf numFmtId="4" fontId="8" fillId="0" borderId="0" xfId="0" applyNumberFormat="1" applyFont="1" applyAlignment="1">
      <alignment horizontal="center" vertical="center"/>
    </xf>
    <xf numFmtId="0" fontId="8" fillId="0" borderId="0" xfId="0" applyFont="1" applyAlignment="1">
      <alignment horizontal="center" vertical="top"/>
    </xf>
    <xf numFmtId="0" fontId="9" fillId="2" borderId="4" xfId="0" applyFont="1" applyFill="1" applyBorder="1" applyAlignment="1">
      <alignment horizontal="right" vertical="center"/>
    </xf>
    <xf numFmtId="0" fontId="9" fillId="2" borderId="4" xfId="0"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0" fontId="1" fillId="0" borderId="5" xfId="0" applyFont="1" applyBorder="1" applyAlignment="1">
      <alignment horizontal="center" vertical="center"/>
    </xf>
    <xf numFmtId="0" fontId="10" fillId="0" borderId="1"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3" borderId="6" xfId="0" applyFont="1" applyFill="1" applyBorder="1" applyAlignment="1">
      <alignment horizontal="left" vertical="center"/>
    </xf>
    <xf numFmtId="4" fontId="9" fillId="3" borderId="6" xfId="0" applyNumberFormat="1" applyFont="1" applyFill="1" applyBorder="1" applyAlignment="1">
      <alignment vertical="center"/>
    </xf>
    <xf numFmtId="0" fontId="9" fillId="0" borderId="4" xfId="0" applyFont="1" applyBorder="1" applyAlignment="1">
      <alignment horizontal="left" vertical="center" indent="1"/>
    </xf>
    <xf numFmtId="4" fontId="9" fillId="4" borderId="4" xfId="0" applyNumberFormat="1" applyFont="1" applyFill="1" applyBorder="1" applyAlignment="1">
      <alignment horizontal="right" vertical="center"/>
    </xf>
    <xf numFmtId="4" fontId="9" fillId="0" borderId="4" xfId="0" applyNumberFormat="1" applyFont="1" applyBorder="1" applyAlignment="1">
      <alignment horizontal="right" vertical="center"/>
    </xf>
    <xf numFmtId="0" fontId="8" fillId="0" borderId="7" xfId="0" applyFont="1" applyBorder="1" applyAlignment="1">
      <alignment horizontal="left" vertical="center" indent="2"/>
    </xf>
    <xf numFmtId="4" fontId="8" fillId="4" borderId="7" xfId="0" applyNumberFormat="1" applyFont="1" applyFill="1" applyBorder="1" applyAlignment="1" applyProtection="1">
      <alignment horizontal="right" vertical="center"/>
      <protection locked="0"/>
    </xf>
    <xf numFmtId="4" fontId="8" fillId="0" borderId="7" xfId="0" applyNumberFormat="1" applyFont="1" applyBorder="1" applyAlignment="1" applyProtection="1">
      <alignment horizontal="right" vertical="center"/>
      <protection locked="0"/>
    </xf>
    <xf numFmtId="0" fontId="9" fillId="0" borderId="7" xfId="0" applyFont="1" applyBorder="1" applyAlignment="1">
      <alignment horizontal="left" vertical="center" indent="1"/>
    </xf>
    <xf numFmtId="4" fontId="9" fillId="4" borderId="7" xfId="0" applyNumberFormat="1" applyFont="1" applyFill="1" applyBorder="1" applyAlignment="1">
      <alignment horizontal="right" vertical="center"/>
    </xf>
    <xf numFmtId="4" fontId="9" fillId="0" borderId="7" xfId="0" applyNumberFormat="1" applyFont="1" applyBorder="1" applyAlignment="1">
      <alignment horizontal="right" vertical="center"/>
    </xf>
    <xf numFmtId="0" fontId="8" fillId="0" borderId="8" xfId="0" applyFont="1" applyBorder="1" applyAlignment="1">
      <alignment horizontal="left" vertical="center" indent="2"/>
    </xf>
    <xf numFmtId="0" fontId="1" fillId="0" borderId="5" xfId="0" applyFont="1" applyBorder="1" applyAlignment="1">
      <alignment vertical="center"/>
    </xf>
    <xf numFmtId="3" fontId="9" fillId="0" borderId="7" xfId="1" applyNumberFormat="1" applyFont="1" applyFill="1" applyBorder="1" applyAlignment="1" applyProtection="1">
      <alignment horizontal="left" vertical="center" wrapText="1" indent="1"/>
    </xf>
    <xf numFmtId="4" fontId="9" fillId="4" borderId="7" xfId="0" applyNumberFormat="1" applyFont="1" applyFill="1" applyBorder="1" applyAlignment="1" applyProtection="1">
      <alignment horizontal="right" vertical="center"/>
      <protection locked="0"/>
    </xf>
    <xf numFmtId="4" fontId="9" fillId="0" borderId="7" xfId="0" applyNumberFormat="1" applyFont="1" applyBorder="1" applyAlignment="1" applyProtection="1">
      <alignment horizontal="right" vertical="center"/>
      <protection locked="0"/>
    </xf>
    <xf numFmtId="4" fontId="9" fillId="4" borderId="7" xfId="0" applyNumberFormat="1" applyFont="1" applyFill="1" applyBorder="1" applyAlignment="1" applyProtection="1">
      <alignment vertical="center"/>
      <protection locked="0"/>
    </xf>
    <xf numFmtId="4" fontId="9" fillId="0" borderId="7" xfId="0" applyNumberFormat="1" applyFont="1" applyBorder="1" applyAlignment="1" applyProtection="1">
      <alignment vertical="center"/>
      <protection locked="0"/>
    </xf>
    <xf numFmtId="0" fontId="9" fillId="0" borderId="9" xfId="0" applyFont="1" applyBorder="1" applyAlignment="1">
      <alignment horizontal="left" vertical="center" indent="1"/>
    </xf>
    <xf numFmtId="4" fontId="9" fillId="4" borderId="9" xfId="0" applyNumberFormat="1" applyFont="1" applyFill="1" applyBorder="1" applyAlignment="1" applyProtection="1">
      <alignment vertical="center"/>
      <protection locked="0"/>
    </xf>
    <xf numFmtId="4" fontId="9" fillId="0" borderId="9" xfId="0" applyNumberFormat="1" applyFont="1" applyBorder="1" applyAlignment="1" applyProtection="1">
      <alignment vertical="center"/>
      <protection locked="0"/>
    </xf>
    <xf numFmtId="4" fontId="9" fillId="3" borderId="6" xfId="0" applyNumberFormat="1" applyFont="1" applyFill="1" applyBorder="1" applyAlignment="1">
      <alignment horizontal="right" vertical="center"/>
    </xf>
    <xf numFmtId="4" fontId="9" fillId="4" borderId="4" xfId="0" applyNumberFormat="1" applyFont="1" applyFill="1" applyBorder="1" applyAlignment="1">
      <alignment vertical="center"/>
    </xf>
    <xf numFmtId="4" fontId="9" fillId="0" borderId="4" xfId="0" applyNumberFormat="1" applyFont="1" applyBorder="1" applyAlignment="1">
      <alignment vertical="center"/>
    </xf>
    <xf numFmtId="0" fontId="9" fillId="0" borderId="7" xfId="0" applyFont="1" applyBorder="1" applyAlignment="1">
      <alignment horizontal="left" vertical="center" indent="2"/>
    </xf>
    <xf numFmtId="4" fontId="9" fillId="4" borderId="7" xfId="0" applyNumberFormat="1" applyFont="1" applyFill="1" applyBorder="1" applyAlignment="1">
      <alignment vertical="center"/>
    </xf>
    <xf numFmtId="4" fontId="9" fillId="0" borderId="7" xfId="0" applyNumberFormat="1" applyFont="1" applyBorder="1" applyAlignment="1">
      <alignment vertical="center"/>
    </xf>
    <xf numFmtId="0" fontId="8" fillId="0" borderId="7" xfId="0" applyFont="1" applyBorder="1" applyAlignment="1">
      <alignment horizontal="left" vertical="center" indent="3"/>
    </xf>
    <xf numFmtId="4" fontId="8" fillId="4" borderId="7" xfId="0" applyNumberFormat="1" applyFont="1" applyFill="1" applyBorder="1" applyAlignment="1" applyProtection="1">
      <alignment vertical="center"/>
      <protection locked="0"/>
    </xf>
    <xf numFmtId="4" fontId="8" fillId="0" borderId="7" xfId="0" applyNumberFormat="1" applyFont="1" applyBorder="1" applyAlignment="1" applyProtection="1">
      <alignment vertical="center"/>
      <protection locked="0"/>
    </xf>
    <xf numFmtId="0" fontId="9" fillId="0" borderId="10" xfId="0" applyFont="1" applyBorder="1" applyAlignment="1">
      <alignment horizontal="left" vertical="center" indent="2"/>
    </xf>
    <xf numFmtId="4" fontId="9" fillId="4" borderId="10" xfId="0" applyNumberFormat="1" applyFont="1" applyFill="1" applyBorder="1" applyAlignment="1" applyProtection="1">
      <alignment vertical="center"/>
      <protection locked="0"/>
    </xf>
    <xf numFmtId="4" fontId="9" fillId="0" borderId="10" xfId="0" applyNumberFormat="1" applyFont="1" applyBorder="1" applyAlignment="1" applyProtection="1">
      <alignment vertical="center"/>
      <protection locked="0"/>
    </xf>
    <xf numFmtId="4" fontId="1" fillId="0" borderId="0" xfId="0" applyNumberFormat="1" applyFont="1" applyAlignment="1">
      <alignment vertical="center"/>
    </xf>
    <xf numFmtId="0" fontId="9" fillId="0" borderId="8" xfId="0" applyFont="1" applyBorder="1" applyAlignment="1">
      <alignment horizontal="left" vertical="center" indent="1"/>
    </xf>
    <xf numFmtId="4" fontId="9" fillId="4" borderId="8" xfId="0" applyNumberFormat="1" applyFont="1" applyFill="1" applyBorder="1" applyAlignment="1" applyProtection="1">
      <alignment horizontal="right" vertical="center"/>
      <protection locked="0"/>
    </xf>
    <xf numFmtId="4" fontId="9" fillId="0" borderId="8" xfId="0" applyNumberFormat="1" applyFont="1" applyBorder="1" applyAlignment="1" applyProtection="1">
      <alignment horizontal="right" vertical="center"/>
      <protection locked="0"/>
    </xf>
    <xf numFmtId="4" fontId="9" fillId="4" borderId="11" xfId="0" applyNumberFormat="1" applyFont="1" applyFill="1" applyBorder="1" applyAlignment="1" applyProtection="1">
      <alignment horizontal="right" vertical="center"/>
      <protection locked="0"/>
    </xf>
    <xf numFmtId="0" fontId="1" fillId="0" borderId="12" xfId="0" applyFont="1" applyBorder="1" applyAlignment="1">
      <alignment horizontal="center" vertical="center"/>
    </xf>
    <xf numFmtId="0" fontId="9" fillId="2" borderId="6" xfId="0" applyFont="1" applyFill="1" applyBorder="1" applyAlignment="1">
      <alignment horizontal="right" vertical="center"/>
    </xf>
    <xf numFmtId="4" fontId="9" fillId="2" borderId="6" xfId="0" applyNumberFormat="1" applyFont="1" applyFill="1" applyBorder="1" applyAlignment="1">
      <alignment horizontal="right" vertical="center"/>
    </xf>
    <xf numFmtId="0" fontId="1" fillId="0" borderId="13" xfId="0" applyFont="1" applyBorder="1" applyAlignment="1">
      <alignment horizontal="center" vertical="center"/>
    </xf>
    <xf numFmtId="4" fontId="9" fillId="4" borderId="14" xfId="0" applyNumberFormat="1" applyFont="1" applyFill="1" applyBorder="1" applyAlignment="1">
      <alignment horizontal="right" vertical="center"/>
    </xf>
    <xf numFmtId="4" fontId="9" fillId="0" borderId="14" xfId="0" applyNumberFormat="1" applyFont="1" applyBorder="1" applyAlignment="1">
      <alignment horizontal="right" vertical="center"/>
    </xf>
    <xf numFmtId="3" fontId="9" fillId="0" borderId="7" xfId="1" applyNumberFormat="1" applyFont="1" applyFill="1" applyBorder="1" applyAlignment="1" applyProtection="1">
      <alignment horizontal="left" vertical="center" indent="2"/>
    </xf>
    <xf numFmtId="4" fontId="9" fillId="5" borderId="7" xfId="0" applyNumberFormat="1" applyFont="1" applyFill="1" applyBorder="1" applyAlignment="1" applyProtection="1">
      <alignment horizontal="right" vertical="center"/>
      <protection locked="0"/>
    </xf>
    <xf numFmtId="0" fontId="1" fillId="0" borderId="5" xfId="0" quotePrefix="1" applyFont="1" applyBorder="1" applyAlignment="1">
      <alignment horizontal="center" vertical="center"/>
    </xf>
    <xf numFmtId="3" fontId="9" fillId="0" borderId="4" xfId="1" applyNumberFormat="1" applyFont="1" applyFill="1" applyBorder="1" applyAlignment="1" applyProtection="1">
      <alignment horizontal="left" vertical="center" wrapText="1" indent="1"/>
    </xf>
    <xf numFmtId="3" fontId="9" fillId="0" borderId="9" xfId="1" applyNumberFormat="1" applyFont="1" applyFill="1" applyBorder="1" applyAlignment="1" applyProtection="1">
      <alignment horizontal="left" vertical="center" wrapText="1" indent="1"/>
    </xf>
    <xf numFmtId="4" fontId="9" fillId="4" borderId="9" xfId="0" applyNumberFormat="1" applyFont="1" applyFill="1" applyBorder="1" applyAlignment="1" applyProtection="1">
      <alignment horizontal="right" vertical="center"/>
      <protection locked="0"/>
    </xf>
    <xf numFmtId="4" fontId="9" fillId="0" borderId="9" xfId="0" applyNumberFormat="1" applyFont="1" applyBorder="1" applyAlignment="1" applyProtection="1">
      <alignment horizontal="right" vertical="center"/>
      <protection locked="0"/>
    </xf>
    <xf numFmtId="4" fontId="9" fillId="4" borderId="4" xfId="0" applyNumberFormat="1" applyFont="1" applyFill="1" applyBorder="1" applyAlignment="1" applyProtection="1">
      <alignment horizontal="right" vertical="center"/>
      <protection locked="0"/>
    </xf>
    <xf numFmtId="4" fontId="9" fillId="0" borderId="4" xfId="0" applyNumberFormat="1" applyFont="1" applyBorder="1" applyAlignment="1" applyProtection="1">
      <alignment horizontal="right" vertical="center"/>
      <protection locked="0"/>
    </xf>
    <xf numFmtId="4" fontId="8" fillId="5" borderId="7" xfId="0" applyNumberFormat="1" applyFont="1" applyFill="1" applyBorder="1" applyAlignment="1" applyProtection="1">
      <alignment horizontal="right" vertical="center"/>
      <protection locked="0"/>
    </xf>
    <xf numFmtId="0" fontId="1" fillId="0" borderId="15"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4" fontId="1" fillId="0" borderId="0" xfId="0" applyNumberFormat="1" applyFont="1" applyAlignment="1">
      <alignment horizontal="right" vertical="center"/>
    </xf>
    <xf numFmtId="0" fontId="1" fillId="0" borderId="0" xfId="0" applyFont="1" applyAlignment="1">
      <alignment horizontal="left" vertical="center"/>
    </xf>
    <xf numFmtId="4" fontId="8" fillId="0" borderId="0" xfId="0" applyNumberFormat="1" applyFont="1"/>
    <xf numFmtId="4" fontId="9" fillId="0" borderId="0" xfId="0" applyNumberFormat="1" applyFont="1"/>
    <xf numFmtId="4" fontId="14" fillId="0" borderId="0" xfId="0" applyNumberFormat="1" applyFont="1"/>
    <xf numFmtId="4" fontId="14" fillId="0" borderId="7" xfId="0" applyNumberFormat="1" applyFont="1" applyBorder="1" applyAlignment="1" applyProtection="1">
      <alignment horizontal="right" vertical="center"/>
      <protection locked="0"/>
    </xf>
    <xf numFmtId="4" fontId="9" fillId="0" borderId="11" xfId="0" applyNumberFormat="1" applyFont="1" applyBorder="1" applyAlignment="1" applyProtection="1">
      <alignment horizontal="right" vertical="center"/>
      <protection locked="0"/>
    </xf>
    <xf numFmtId="4" fontId="16" fillId="0" borderId="7" xfId="0" applyNumberFormat="1" applyFont="1" applyBorder="1" applyAlignment="1">
      <alignment vertical="center"/>
    </xf>
    <xf numFmtId="3" fontId="1" fillId="0" borderId="7" xfId="0" applyNumberFormat="1" applyFont="1" applyBorder="1" applyAlignment="1" applyProtection="1">
      <alignment vertical="center"/>
      <protection locked="0"/>
    </xf>
  </cellXfs>
  <cellStyles count="2">
    <cellStyle name="Normal" xfId="0" builtinId="0"/>
    <cellStyle name="Normal_CPG.XLS" xfId="1" xr:uid="{CD952FD8-501D-4160-848F-9760C18804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747502</xdr:colOff>
      <xdr:row>6</xdr:row>
      <xdr:rowOff>0</xdr:rowOff>
    </xdr:to>
    <xdr:sp macro="" textlink="">
      <xdr:nvSpPr>
        <xdr:cNvPr id="2" name="Rectangle 1">
          <a:extLst>
            <a:ext uri="{FF2B5EF4-FFF2-40B4-BE49-F238E27FC236}">
              <a16:creationId xmlns:a16="http://schemas.microsoft.com/office/drawing/2014/main" id="{46DFA78B-3AA2-42D5-887E-061621974FEB}"/>
            </a:ext>
          </a:extLst>
        </xdr:cNvPr>
        <xdr:cNvSpPr>
          <a:spLocks noChangeArrowheads="1"/>
        </xdr:cNvSpPr>
      </xdr:nvSpPr>
      <xdr:spPr bwMode="auto">
        <a:xfrm>
          <a:off x="0" y="1036320"/>
          <a:ext cx="747502"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36576" bIns="0" anchor="t" upright="1"/>
        <a:lstStyle/>
        <a:p>
          <a:pPr algn="r" rtl="0">
            <a:defRPr sz="1000"/>
          </a:pPr>
          <a:r>
            <a:rPr lang="es-ES" sz="800" b="1" i="0" u="none" strike="noStrike" baseline="0">
              <a:solidFill>
                <a:srgbClr val="000000"/>
              </a:solidFill>
              <a:latin typeface="Arial"/>
              <a:cs typeface="Arial"/>
            </a:rPr>
            <a:t>Corporación:</a:t>
          </a:r>
        </a:p>
        <a:p>
          <a:pPr algn="r" rtl="0">
            <a:defRPr sz="1000"/>
          </a:pPr>
          <a:r>
            <a:rPr lang="es-ES" sz="800" b="1" i="0" u="none" strike="noStrike" baseline="0">
              <a:solidFill>
                <a:srgbClr val="000000"/>
              </a:solidFill>
              <a:latin typeface="Arial"/>
              <a:cs typeface="Arial"/>
            </a:rPr>
            <a:t>Entidad:</a:t>
          </a:r>
        </a:p>
      </xdr:txBody>
    </xdr:sp>
    <xdr:clientData/>
  </xdr:twoCellAnchor>
  <xdr:twoCellAnchor>
    <xdr:from>
      <xdr:col>1</xdr:col>
      <xdr:colOff>754380</xdr:colOff>
      <xdr:row>6</xdr:row>
      <xdr:rowOff>0</xdr:rowOff>
    </xdr:from>
    <xdr:to>
      <xdr:col>1</xdr:col>
      <xdr:colOff>754380</xdr:colOff>
      <xdr:row>6</xdr:row>
      <xdr:rowOff>0</xdr:rowOff>
    </xdr:to>
    <xdr:sp macro="" textlink="">
      <xdr:nvSpPr>
        <xdr:cNvPr id="3" name="Line 2">
          <a:extLst>
            <a:ext uri="{FF2B5EF4-FFF2-40B4-BE49-F238E27FC236}">
              <a16:creationId xmlns:a16="http://schemas.microsoft.com/office/drawing/2014/main" id="{5B215540-1B12-404A-9295-CFBF3FD7724B}"/>
            </a:ext>
          </a:extLst>
        </xdr:cNvPr>
        <xdr:cNvSpPr>
          <a:spLocks noChangeShapeType="1"/>
        </xdr:cNvSpPr>
      </xdr:nvSpPr>
      <xdr:spPr bwMode="auto">
        <a:xfrm>
          <a:off x="754380" y="1036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2263140</xdr:colOff>
      <xdr:row>3</xdr:row>
      <xdr:rowOff>30480</xdr:rowOff>
    </xdr:to>
    <xdr:pic>
      <xdr:nvPicPr>
        <xdr:cNvPr id="4" name="Imagen 8">
          <a:extLst>
            <a:ext uri="{FF2B5EF4-FFF2-40B4-BE49-F238E27FC236}">
              <a16:creationId xmlns:a16="http://schemas.microsoft.com/office/drawing/2014/main" id="{BCA12CA9-EB38-4651-BDA1-492EDEC993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6314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753855</xdr:colOff>
      <xdr:row>6</xdr:row>
      <xdr:rowOff>0</xdr:rowOff>
    </xdr:to>
    <xdr:sp macro="" textlink="">
      <xdr:nvSpPr>
        <xdr:cNvPr id="2" name="Rectangle 1">
          <a:extLst>
            <a:ext uri="{FF2B5EF4-FFF2-40B4-BE49-F238E27FC236}">
              <a16:creationId xmlns:a16="http://schemas.microsoft.com/office/drawing/2014/main" id="{61BD81BD-3D94-4761-B980-2305DD4ADC09}"/>
            </a:ext>
          </a:extLst>
        </xdr:cNvPr>
        <xdr:cNvSpPr>
          <a:spLocks noChangeArrowheads="1"/>
        </xdr:cNvSpPr>
      </xdr:nvSpPr>
      <xdr:spPr bwMode="auto">
        <a:xfrm>
          <a:off x="0" y="1013460"/>
          <a:ext cx="75385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36576" bIns="0" anchor="t" upright="1"/>
        <a:lstStyle/>
        <a:p>
          <a:pPr algn="r" rtl="0">
            <a:defRPr sz="1000"/>
          </a:pPr>
          <a:r>
            <a:rPr lang="es-ES" sz="800" b="1" i="0" u="none" strike="noStrike" baseline="0">
              <a:solidFill>
                <a:srgbClr val="000000"/>
              </a:solidFill>
              <a:latin typeface="Arial"/>
              <a:cs typeface="Arial"/>
            </a:rPr>
            <a:t>Corporación:</a:t>
          </a:r>
        </a:p>
        <a:p>
          <a:pPr algn="r" rtl="0">
            <a:defRPr sz="1000"/>
          </a:pPr>
          <a:r>
            <a:rPr lang="es-ES" sz="800" b="1" i="0" u="none" strike="noStrike" baseline="0">
              <a:solidFill>
                <a:srgbClr val="000000"/>
              </a:solidFill>
              <a:latin typeface="Arial"/>
              <a:cs typeface="Arial"/>
            </a:rPr>
            <a:t>Entidad:</a:t>
          </a:r>
        </a:p>
      </xdr:txBody>
    </xdr:sp>
    <xdr:clientData/>
  </xdr:twoCellAnchor>
  <xdr:twoCellAnchor>
    <xdr:from>
      <xdr:col>1</xdr:col>
      <xdr:colOff>754380</xdr:colOff>
      <xdr:row>6</xdr:row>
      <xdr:rowOff>0</xdr:rowOff>
    </xdr:from>
    <xdr:to>
      <xdr:col>1</xdr:col>
      <xdr:colOff>754380</xdr:colOff>
      <xdr:row>6</xdr:row>
      <xdr:rowOff>0</xdr:rowOff>
    </xdr:to>
    <xdr:sp macro="" textlink="">
      <xdr:nvSpPr>
        <xdr:cNvPr id="3" name="Line 2">
          <a:extLst>
            <a:ext uri="{FF2B5EF4-FFF2-40B4-BE49-F238E27FC236}">
              <a16:creationId xmlns:a16="http://schemas.microsoft.com/office/drawing/2014/main" id="{60BD4BD6-54B6-40B0-9D08-61FA7AED93A6}"/>
            </a:ext>
          </a:extLst>
        </xdr:cNvPr>
        <xdr:cNvSpPr>
          <a:spLocks noChangeShapeType="1"/>
        </xdr:cNvSpPr>
      </xdr:nvSpPr>
      <xdr:spPr bwMode="auto">
        <a:xfrm>
          <a:off x="754380" y="1013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2263140</xdr:colOff>
      <xdr:row>3</xdr:row>
      <xdr:rowOff>30480</xdr:rowOff>
    </xdr:to>
    <xdr:pic>
      <xdr:nvPicPr>
        <xdr:cNvPr id="4" name="Imagen 8">
          <a:extLst>
            <a:ext uri="{FF2B5EF4-FFF2-40B4-BE49-F238E27FC236}">
              <a16:creationId xmlns:a16="http://schemas.microsoft.com/office/drawing/2014/main" id="{4AAACEFE-7E10-49D2-B2C7-60DE7A2088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6314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xdr:row>
      <xdr:rowOff>0</xdr:rowOff>
    </xdr:from>
    <xdr:to>
      <xdr:col>1</xdr:col>
      <xdr:colOff>753855</xdr:colOff>
      <xdr:row>6</xdr:row>
      <xdr:rowOff>0</xdr:rowOff>
    </xdr:to>
    <xdr:sp macro="" textlink="">
      <xdr:nvSpPr>
        <xdr:cNvPr id="5" name="Rectangle 1">
          <a:extLst>
            <a:ext uri="{FF2B5EF4-FFF2-40B4-BE49-F238E27FC236}">
              <a16:creationId xmlns:a16="http://schemas.microsoft.com/office/drawing/2014/main" id="{E0F5F525-B1A6-451A-BD59-A8358991C7FA}"/>
            </a:ext>
          </a:extLst>
        </xdr:cNvPr>
        <xdr:cNvSpPr>
          <a:spLocks noChangeArrowheads="1"/>
        </xdr:cNvSpPr>
      </xdr:nvSpPr>
      <xdr:spPr bwMode="auto">
        <a:xfrm>
          <a:off x="0" y="1013460"/>
          <a:ext cx="75385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36576" bIns="0" anchor="t" upright="1"/>
        <a:lstStyle/>
        <a:p>
          <a:pPr algn="r" rtl="0">
            <a:defRPr sz="1000"/>
          </a:pPr>
          <a:r>
            <a:rPr lang="es-ES" sz="800" b="1" i="0" u="none" strike="noStrike" baseline="0">
              <a:solidFill>
                <a:srgbClr val="000000"/>
              </a:solidFill>
              <a:latin typeface="Arial"/>
              <a:cs typeface="Arial"/>
            </a:rPr>
            <a:t>Corporación:</a:t>
          </a:r>
        </a:p>
        <a:p>
          <a:pPr algn="r" rtl="0">
            <a:defRPr sz="1000"/>
          </a:pPr>
          <a:r>
            <a:rPr lang="es-ES" sz="800" b="1" i="0" u="none" strike="noStrike" baseline="0">
              <a:solidFill>
                <a:srgbClr val="000000"/>
              </a:solidFill>
              <a:latin typeface="Arial"/>
              <a:cs typeface="Arial"/>
            </a:rPr>
            <a:t>Entidad:</a:t>
          </a:r>
        </a:p>
      </xdr:txBody>
    </xdr:sp>
    <xdr:clientData/>
  </xdr:twoCellAnchor>
  <xdr:twoCellAnchor>
    <xdr:from>
      <xdr:col>1</xdr:col>
      <xdr:colOff>754380</xdr:colOff>
      <xdr:row>6</xdr:row>
      <xdr:rowOff>0</xdr:rowOff>
    </xdr:from>
    <xdr:to>
      <xdr:col>1</xdr:col>
      <xdr:colOff>754380</xdr:colOff>
      <xdr:row>6</xdr:row>
      <xdr:rowOff>0</xdr:rowOff>
    </xdr:to>
    <xdr:sp macro="" textlink="">
      <xdr:nvSpPr>
        <xdr:cNvPr id="6" name="Line 2">
          <a:extLst>
            <a:ext uri="{FF2B5EF4-FFF2-40B4-BE49-F238E27FC236}">
              <a16:creationId xmlns:a16="http://schemas.microsoft.com/office/drawing/2014/main" id="{F76FC017-4D84-4A52-A55A-9F79410D2DE4}"/>
            </a:ext>
          </a:extLst>
        </xdr:cNvPr>
        <xdr:cNvSpPr>
          <a:spLocks noChangeShapeType="1"/>
        </xdr:cNvSpPr>
      </xdr:nvSpPr>
      <xdr:spPr bwMode="auto">
        <a:xfrm>
          <a:off x="754380" y="10134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2263140</xdr:colOff>
      <xdr:row>3</xdr:row>
      <xdr:rowOff>30480</xdr:rowOff>
    </xdr:to>
    <xdr:pic>
      <xdr:nvPicPr>
        <xdr:cNvPr id="7" name="Imagen 8">
          <a:extLst>
            <a:ext uri="{FF2B5EF4-FFF2-40B4-BE49-F238E27FC236}">
              <a16:creationId xmlns:a16="http://schemas.microsoft.com/office/drawing/2014/main" id="{54274CD2-24A1-4D25-9570-12547E6275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63140" cy="51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738549</xdr:colOff>
      <xdr:row>6</xdr:row>
      <xdr:rowOff>0</xdr:rowOff>
    </xdr:to>
    <xdr:sp macro="" textlink="">
      <xdr:nvSpPr>
        <xdr:cNvPr id="2" name="Rectangle 1">
          <a:extLst>
            <a:ext uri="{FF2B5EF4-FFF2-40B4-BE49-F238E27FC236}">
              <a16:creationId xmlns:a16="http://schemas.microsoft.com/office/drawing/2014/main" id="{F277AA19-A824-4293-982A-3B85ED052E54}"/>
            </a:ext>
          </a:extLst>
        </xdr:cNvPr>
        <xdr:cNvSpPr>
          <a:spLocks noChangeArrowheads="1"/>
        </xdr:cNvSpPr>
      </xdr:nvSpPr>
      <xdr:spPr bwMode="auto">
        <a:xfrm>
          <a:off x="0" y="1021080"/>
          <a:ext cx="738549"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36576" bIns="0" anchor="t" upright="1"/>
        <a:lstStyle/>
        <a:p>
          <a:pPr algn="r" rtl="0">
            <a:defRPr sz="1000"/>
          </a:pPr>
          <a:r>
            <a:rPr lang="es-ES" sz="800" b="1" i="0" u="none" strike="noStrike" baseline="0">
              <a:solidFill>
                <a:srgbClr val="000000"/>
              </a:solidFill>
              <a:latin typeface="Arial"/>
              <a:cs typeface="Arial"/>
            </a:rPr>
            <a:t>Corporación:</a:t>
          </a:r>
        </a:p>
        <a:p>
          <a:pPr algn="r" rtl="0">
            <a:defRPr sz="1000"/>
          </a:pPr>
          <a:r>
            <a:rPr lang="es-ES" sz="800" b="1" i="0" u="none" strike="noStrike" baseline="0">
              <a:solidFill>
                <a:srgbClr val="000000"/>
              </a:solidFill>
              <a:latin typeface="Arial"/>
              <a:cs typeface="Arial"/>
            </a:rPr>
            <a:t>Entidad:</a:t>
          </a:r>
        </a:p>
      </xdr:txBody>
    </xdr:sp>
    <xdr:clientData/>
  </xdr:twoCellAnchor>
  <xdr:twoCellAnchor>
    <xdr:from>
      <xdr:col>1</xdr:col>
      <xdr:colOff>733425</xdr:colOff>
      <xdr:row>6</xdr:row>
      <xdr:rowOff>0</xdr:rowOff>
    </xdr:from>
    <xdr:to>
      <xdr:col>1</xdr:col>
      <xdr:colOff>733425</xdr:colOff>
      <xdr:row>6</xdr:row>
      <xdr:rowOff>0</xdr:rowOff>
    </xdr:to>
    <xdr:sp macro="" textlink="">
      <xdr:nvSpPr>
        <xdr:cNvPr id="3" name="Line 2">
          <a:extLst>
            <a:ext uri="{FF2B5EF4-FFF2-40B4-BE49-F238E27FC236}">
              <a16:creationId xmlns:a16="http://schemas.microsoft.com/office/drawing/2014/main" id="{B29C2308-5722-4898-9AEC-13D42353F358}"/>
            </a:ext>
          </a:extLst>
        </xdr:cNvPr>
        <xdr:cNvSpPr>
          <a:spLocks noChangeShapeType="1"/>
        </xdr:cNvSpPr>
      </xdr:nvSpPr>
      <xdr:spPr bwMode="auto">
        <a:xfrm>
          <a:off x="733425" y="1021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1</xdr:col>
      <xdr:colOff>2200275</xdr:colOff>
      <xdr:row>3</xdr:row>
      <xdr:rowOff>28575</xdr:rowOff>
    </xdr:to>
    <xdr:pic>
      <xdr:nvPicPr>
        <xdr:cNvPr id="4" name="Imagen 8">
          <a:extLst>
            <a:ext uri="{FF2B5EF4-FFF2-40B4-BE49-F238E27FC236}">
              <a16:creationId xmlns:a16="http://schemas.microsoft.com/office/drawing/2014/main" id="{1107203A-7F35-449D-9E10-640DC3204F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00275" cy="531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2"/>
  <sheetViews>
    <sheetView topLeftCell="B1" workbookViewId="0">
      <selection sqref="A1:XFD1048576"/>
    </sheetView>
  </sheetViews>
  <sheetFormatPr baseColWidth="10" defaultColWidth="11.44140625" defaultRowHeight="10.199999999999999" x14ac:dyDescent="0.3"/>
  <cols>
    <col min="1" max="1" width="100.33203125" style="1" hidden="1" customWidth="1"/>
    <col min="2" max="2" width="51.33203125" style="4" bestFit="1" customWidth="1"/>
    <col min="3" max="3" width="9.6640625" style="81" customWidth="1"/>
    <col min="4" max="4" width="16.5546875" style="81" customWidth="1"/>
    <col min="5" max="5" width="14.33203125" style="4" customWidth="1"/>
    <col min="6" max="6" width="11.44140625" style="4" bestFit="1"/>
    <col min="7" max="256" width="11.44140625" style="4"/>
    <col min="257" max="257" width="0" style="4" hidden="1" customWidth="1"/>
    <col min="258" max="258" width="51.33203125" style="4" bestFit="1" customWidth="1"/>
    <col min="259" max="259" width="9.6640625" style="4" customWidth="1"/>
    <col min="260" max="260" width="16.5546875" style="4" customWidth="1"/>
    <col min="261" max="261" width="14.33203125" style="4" customWidth="1"/>
    <col min="262" max="262" width="11.44140625" style="4" bestFit="1"/>
    <col min="263" max="512" width="11.44140625" style="4"/>
    <col min="513" max="513" width="0" style="4" hidden="1" customWidth="1"/>
    <col min="514" max="514" width="51.33203125" style="4" bestFit="1" customWidth="1"/>
    <col min="515" max="515" width="9.6640625" style="4" customWidth="1"/>
    <col min="516" max="516" width="16.5546875" style="4" customWidth="1"/>
    <col min="517" max="517" width="14.33203125" style="4" customWidth="1"/>
    <col min="518" max="518" width="11.44140625" style="4" bestFit="1"/>
    <col min="519" max="768" width="11.44140625" style="4"/>
    <col min="769" max="769" width="0" style="4" hidden="1" customWidth="1"/>
    <col min="770" max="770" width="51.33203125" style="4" bestFit="1" customWidth="1"/>
    <col min="771" max="771" width="9.6640625" style="4" customWidth="1"/>
    <col min="772" max="772" width="16.5546875" style="4" customWidth="1"/>
    <col min="773" max="773" width="14.33203125" style="4" customWidth="1"/>
    <col min="774" max="774" width="11.44140625" style="4" bestFit="1"/>
    <col min="775" max="1024" width="11.44140625" style="4"/>
    <col min="1025" max="1025" width="0" style="4" hidden="1" customWidth="1"/>
    <col min="1026" max="1026" width="51.33203125" style="4" bestFit="1" customWidth="1"/>
    <col min="1027" max="1027" width="9.6640625" style="4" customWidth="1"/>
    <col min="1028" max="1028" width="16.5546875" style="4" customWidth="1"/>
    <col min="1029" max="1029" width="14.33203125" style="4" customWidth="1"/>
    <col min="1030" max="1030" width="11.44140625" style="4" bestFit="1"/>
    <col min="1031" max="1280" width="11.44140625" style="4"/>
    <col min="1281" max="1281" width="0" style="4" hidden="1" customWidth="1"/>
    <col min="1282" max="1282" width="51.33203125" style="4" bestFit="1" customWidth="1"/>
    <col min="1283" max="1283" width="9.6640625" style="4" customWidth="1"/>
    <col min="1284" max="1284" width="16.5546875" style="4" customWidth="1"/>
    <col min="1285" max="1285" width="14.33203125" style="4" customWidth="1"/>
    <col min="1286" max="1286" width="11.44140625" style="4" bestFit="1"/>
    <col min="1287" max="1536" width="11.44140625" style="4"/>
    <col min="1537" max="1537" width="0" style="4" hidden="1" customWidth="1"/>
    <col min="1538" max="1538" width="51.33203125" style="4" bestFit="1" customWidth="1"/>
    <col min="1539" max="1539" width="9.6640625" style="4" customWidth="1"/>
    <col min="1540" max="1540" width="16.5546875" style="4" customWidth="1"/>
    <col min="1541" max="1541" width="14.33203125" style="4" customWidth="1"/>
    <col min="1542" max="1542" width="11.44140625" style="4" bestFit="1"/>
    <col min="1543" max="1792" width="11.44140625" style="4"/>
    <col min="1793" max="1793" width="0" style="4" hidden="1" customWidth="1"/>
    <col min="1794" max="1794" width="51.33203125" style="4" bestFit="1" customWidth="1"/>
    <col min="1795" max="1795" width="9.6640625" style="4" customWidth="1"/>
    <col min="1796" max="1796" width="16.5546875" style="4" customWidth="1"/>
    <col min="1797" max="1797" width="14.33203125" style="4" customWidth="1"/>
    <col min="1798" max="1798" width="11.44140625" style="4" bestFit="1"/>
    <col min="1799" max="2048" width="11.44140625" style="4"/>
    <col min="2049" max="2049" width="0" style="4" hidden="1" customWidth="1"/>
    <col min="2050" max="2050" width="51.33203125" style="4" bestFit="1" customWidth="1"/>
    <col min="2051" max="2051" width="9.6640625" style="4" customWidth="1"/>
    <col min="2052" max="2052" width="16.5546875" style="4" customWidth="1"/>
    <col min="2053" max="2053" width="14.33203125" style="4" customWidth="1"/>
    <col min="2054" max="2054" width="11.44140625" style="4" bestFit="1"/>
    <col min="2055" max="2304" width="11.44140625" style="4"/>
    <col min="2305" max="2305" width="0" style="4" hidden="1" customWidth="1"/>
    <col min="2306" max="2306" width="51.33203125" style="4" bestFit="1" customWidth="1"/>
    <col min="2307" max="2307" width="9.6640625" style="4" customWidth="1"/>
    <col min="2308" max="2308" width="16.5546875" style="4" customWidth="1"/>
    <col min="2309" max="2309" width="14.33203125" style="4" customWidth="1"/>
    <col min="2310" max="2310" width="11.44140625" style="4" bestFit="1"/>
    <col min="2311" max="2560" width="11.44140625" style="4"/>
    <col min="2561" max="2561" width="0" style="4" hidden="1" customWidth="1"/>
    <col min="2562" max="2562" width="51.33203125" style="4" bestFit="1" customWidth="1"/>
    <col min="2563" max="2563" width="9.6640625" style="4" customWidth="1"/>
    <col min="2564" max="2564" width="16.5546875" style="4" customWidth="1"/>
    <col min="2565" max="2565" width="14.33203125" style="4" customWidth="1"/>
    <col min="2566" max="2566" width="11.44140625" style="4" bestFit="1"/>
    <col min="2567" max="2816" width="11.44140625" style="4"/>
    <col min="2817" max="2817" width="0" style="4" hidden="1" customWidth="1"/>
    <col min="2818" max="2818" width="51.33203125" style="4" bestFit="1" customWidth="1"/>
    <col min="2819" max="2819" width="9.6640625" style="4" customWidth="1"/>
    <col min="2820" max="2820" width="16.5546875" style="4" customWidth="1"/>
    <col min="2821" max="2821" width="14.33203125" style="4" customWidth="1"/>
    <col min="2822" max="2822" width="11.44140625" style="4" bestFit="1"/>
    <col min="2823" max="3072" width="11.44140625" style="4"/>
    <col min="3073" max="3073" width="0" style="4" hidden="1" customWidth="1"/>
    <col min="3074" max="3074" width="51.33203125" style="4" bestFit="1" customWidth="1"/>
    <col min="3075" max="3075" width="9.6640625" style="4" customWidth="1"/>
    <col min="3076" max="3076" width="16.5546875" style="4" customWidth="1"/>
    <col min="3077" max="3077" width="14.33203125" style="4" customWidth="1"/>
    <col min="3078" max="3078" width="11.44140625" style="4" bestFit="1"/>
    <col min="3079" max="3328" width="11.44140625" style="4"/>
    <col min="3329" max="3329" width="0" style="4" hidden="1" customWidth="1"/>
    <col min="3330" max="3330" width="51.33203125" style="4" bestFit="1" customWidth="1"/>
    <col min="3331" max="3331" width="9.6640625" style="4" customWidth="1"/>
    <col min="3332" max="3332" width="16.5546875" style="4" customWidth="1"/>
    <col min="3333" max="3333" width="14.33203125" style="4" customWidth="1"/>
    <col min="3334" max="3334" width="11.44140625" style="4" bestFit="1"/>
    <col min="3335" max="3584" width="11.44140625" style="4"/>
    <col min="3585" max="3585" width="0" style="4" hidden="1" customWidth="1"/>
    <col min="3586" max="3586" width="51.33203125" style="4" bestFit="1" customWidth="1"/>
    <col min="3587" max="3587" width="9.6640625" style="4" customWidth="1"/>
    <col min="3588" max="3588" width="16.5546875" style="4" customWidth="1"/>
    <col min="3589" max="3589" width="14.33203125" style="4" customWidth="1"/>
    <col min="3590" max="3590" width="11.44140625" style="4" bestFit="1"/>
    <col min="3591" max="3840" width="11.44140625" style="4"/>
    <col min="3841" max="3841" width="0" style="4" hidden="1" customWidth="1"/>
    <col min="3842" max="3842" width="51.33203125" style="4" bestFit="1" customWidth="1"/>
    <col min="3843" max="3843" width="9.6640625" style="4" customWidth="1"/>
    <col min="3844" max="3844" width="16.5546875" style="4" customWidth="1"/>
    <col min="3845" max="3845" width="14.33203125" style="4" customWidth="1"/>
    <col min="3846" max="3846" width="11.44140625" style="4" bestFit="1"/>
    <col min="3847" max="4096" width="11.44140625" style="4"/>
    <col min="4097" max="4097" width="0" style="4" hidden="1" customWidth="1"/>
    <col min="4098" max="4098" width="51.33203125" style="4" bestFit="1" customWidth="1"/>
    <col min="4099" max="4099" width="9.6640625" style="4" customWidth="1"/>
    <col min="4100" max="4100" width="16.5546875" style="4" customWidth="1"/>
    <col min="4101" max="4101" width="14.33203125" style="4" customWidth="1"/>
    <col min="4102" max="4102" width="11.44140625" style="4" bestFit="1"/>
    <col min="4103" max="4352" width="11.44140625" style="4"/>
    <col min="4353" max="4353" width="0" style="4" hidden="1" customWidth="1"/>
    <col min="4354" max="4354" width="51.33203125" style="4" bestFit="1" customWidth="1"/>
    <col min="4355" max="4355" width="9.6640625" style="4" customWidth="1"/>
    <col min="4356" max="4356" width="16.5546875" style="4" customWidth="1"/>
    <col min="4357" max="4357" width="14.33203125" style="4" customWidth="1"/>
    <col min="4358" max="4358" width="11.44140625" style="4" bestFit="1"/>
    <col min="4359" max="4608" width="11.44140625" style="4"/>
    <col min="4609" max="4609" width="0" style="4" hidden="1" customWidth="1"/>
    <col min="4610" max="4610" width="51.33203125" style="4" bestFit="1" customWidth="1"/>
    <col min="4611" max="4611" width="9.6640625" style="4" customWidth="1"/>
    <col min="4612" max="4612" width="16.5546875" style="4" customWidth="1"/>
    <col min="4613" max="4613" width="14.33203125" style="4" customWidth="1"/>
    <col min="4614" max="4614" width="11.44140625" style="4" bestFit="1"/>
    <col min="4615" max="4864" width="11.44140625" style="4"/>
    <col min="4865" max="4865" width="0" style="4" hidden="1" customWidth="1"/>
    <col min="4866" max="4866" width="51.33203125" style="4" bestFit="1" customWidth="1"/>
    <col min="4867" max="4867" width="9.6640625" style="4" customWidth="1"/>
    <col min="4868" max="4868" width="16.5546875" style="4" customWidth="1"/>
    <col min="4869" max="4869" width="14.33203125" style="4" customWidth="1"/>
    <col min="4870" max="4870" width="11.44140625" style="4" bestFit="1"/>
    <col min="4871" max="5120" width="11.44140625" style="4"/>
    <col min="5121" max="5121" width="0" style="4" hidden="1" customWidth="1"/>
    <col min="5122" max="5122" width="51.33203125" style="4" bestFit="1" customWidth="1"/>
    <col min="5123" max="5123" width="9.6640625" style="4" customWidth="1"/>
    <col min="5124" max="5124" width="16.5546875" style="4" customWidth="1"/>
    <col min="5125" max="5125" width="14.33203125" style="4" customWidth="1"/>
    <col min="5126" max="5126" width="11.44140625" style="4" bestFit="1"/>
    <col min="5127" max="5376" width="11.44140625" style="4"/>
    <col min="5377" max="5377" width="0" style="4" hidden="1" customWidth="1"/>
    <col min="5378" max="5378" width="51.33203125" style="4" bestFit="1" customWidth="1"/>
    <col min="5379" max="5379" width="9.6640625" style="4" customWidth="1"/>
    <col min="5380" max="5380" width="16.5546875" style="4" customWidth="1"/>
    <col min="5381" max="5381" width="14.33203125" style="4" customWidth="1"/>
    <col min="5382" max="5382" width="11.44140625" style="4" bestFit="1"/>
    <col min="5383" max="5632" width="11.44140625" style="4"/>
    <col min="5633" max="5633" width="0" style="4" hidden="1" customWidth="1"/>
    <col min="5634" max="5634" width="51.33203125" style="4" bestFit="1" customWidth="1"/>
    <col min="5635" max="5635" width="9.6640625" style="4" customWidth="1"/>
    <col min="5636" max="5636" width="16.5546875" style="4" customWidth="1"/>
    <col min="5637" max="5637" width="14.33203125" style="4" customWidth="1"/>
    <col min="5638" max="5638" width="11.44140625" style="4" bestFit="1"/>
    <col min="5639" max="5888" width="11.44140625" style="4"/>
    <col min="5889" max="5889" width="0" style="4" hidden="1" customWidth="1"/>
    <col min="5890" max="5890" width="51.33203125" style="4" bestFit="1" customWidth="1"/>
    <col min="5891" max="5891" width="9.6640625" style="4" customWidth="1"/>
    <col min="5892" max="5892" width="16.5546875" style="4" customWidth="1"/>
    <col min="5893" max="5893" width="14.33203125" style="4" customWidth="1"/>
    <col min="5894" max="5894" width="11.44140625" style="4" bestFit="1"/>
    <col min="5895" max="6144" width="11.44140625" style="4"/>
    <col min="6145" max="6145" width="0" style="4" hidden="1" customWidth="1"/>
    <col min="6146" max="6146" width="51.33203125" style="4" bestFit="1" customWidth="1"/>
    <col min="6147" max="6147" width="9.6640625" style="4" customWidth="1"/>
    <col min="6148" max="6148" width="16.5546875" style="4" customWidth="1"/>
    <col min="6149" max="6149" width="14.33203125" style="4" customWidth="1"/>
    <col min="6150" max="6150" width="11.44140625" style="4" bestFit="1"/>
    <col min="6151" max="6400" width="11.44140625" style="4"/>
    <col min="6401" max="6401" width="0" style="4" hidden="1" customWidth="1"/>
    <col min="6402" max="6402" width="51.33203125" style="4" bestFit="1" customWidth="1"/>
    <col min="6403" max="6403" width="9.6640625" style="4" customWidth="1"/>
    <col min="6404" max="6404" width="16.5546875" style="4" customWidth="1"/>
    <col min="6405" max="6405" width="14.33203125" style="4" customWidth="1"/>
    <col min="6406" max="6406" width="11.44140625" style="4" bestFit="1"/>
    <col min="6407" max="6656" width="11.44140625" style="4"/>
    <col min="6657" max="6657" width="0" style="4" hidden="1" customWidth="1"/>
    <col min="6658" max="6658" width="51.33203125" style="4" bestFit="1" customWidth="1"/>
    <col min="6659" max="6659" width="9.6640625" style="4" customWidth="1"/>
    <col min="6660" max="6660" width="16.5546875" style="4" customWidth="1"/>
    <col min="6661" max="6661" width="14.33203125" style="4" customWidth="1"/>
    <col min="6662" max="6662" width="11.44140625" style="4" bestFit="1"/>
    <col min="6663" max="6912" width="11.44140625" style="4"/>
    <col min="6913" max="6913" width="0" style="4" hidden="1" customWidth="1"/>
    <col min="6914" max="6914" width="51.33203125" style="4" bestFit="1" customWidth="1"/>
    <col min="6915" max="6915" width="9.6640625" style="4" customWidth="1"/>
    <col min="6916" max="6916" width="16.5546875" style="4" customWidth="1"/>
    <col min="6917" max="6917" width="14.33203125" style="4" customWidth="1"/>
    <col min="6918" max="6918" width="11.44140625" style="4" bestFit="1"/>
    <col min="6919" max="7168" width="11.44140625" style="4"/>
    <col min="7169" max="7169" width="0" style="4" hidden="1" customWidth="1"/>
    <col min="7170" max="7170" width="51.33203125" style="4" bestFit="1" customWidth="1"/>
    <col min="7171" max="7171" width="9.6640625" style="4" customWidth="1"/>
    <col min="7172" max="7172" width="16.5546875" style="4" customWidth="1"/>
    <col min="7173" max="7173" width="14.33203125" style="4" customWidth="1"/>
    <col min="7174" max="7174" width="11.44140625" style="4" bestFit="1"/>
    <col min="7175" max="7424" width="11.44140625" style="4"/>
    <col min="7425" max="7425" width="0" style="4" hidden="1" customWidth="1"/>
    <col min="7426" max="7426" width="51.33203125" style="4" bestFit="1" customWidth="1"/>
    <col min="7427" max="7427" width="9.6640625" style="4" customWidth="1"/>
    <col min="7428" max="7428" width="16.5546875" style="4" customWidth="1"/>
    <col min="7429" max="7429" width="14.33203125" style="4" customWidth="1"/>
    <col min="7430" max="7430" width="11.44140625" style="4" bestFit="1"/>
    <col min="7431" max="7680" width="11.44140625" style="4"/>
    <col min="7681" max="7681" width="0" style="4" hidden="1" customWidth="1"/>
    <col min="7682" max="7682" width="51.33203125" style="4" bestFit="1" customWidth="1"/>
    <col min="7683" max="7683" width="9.6640625" style="4" customWidth="1"/>
    <col min="7684" max="7684" width="16.5546875" style="4" customWidth="1"/>
    <col min="7685" max="7685" width="14.33203125" style="4" customWidth="1"/>
    <col min="7686" max="7686" width="11.44140625" style="4" bestFit="1"/>
    <col min="7687" max="7936" width="11.44140625" style="4"/>
    <col min="7937" max="7937" width="0" style="4" hidden="1" customWidth="1"/>
    <col min="7938" max="7938" width="51.33203125" style="4" bestFit="1" customWidth="1"/>
    <col min="7939" max="7939" width="9.6640625" style="4" customWidth="1"/>
    <col min="7940" max="7940" width="16.5546875" style="4" customWidth="1"/>
    <col min="7941" max="7941" width="14.33203125" style="4" customWidth="1"/>
    <col min="7942" max="7942" width="11.44140625" style="4" bestFit="1"/>
    <col min="7943" max="8192" width="11.44140625" style="4"/>
    <col min="8193" max="8193" width="0" style="4" hidden="1" customWidth="1"/>
    <col min="8194" max="8194" width="51.33203125" style="4" bestFit="1" customWidth="1"/>
    <col min="8195" max="8195" width="9.6640625" style="4" customWidth="1"/>
    <col min="8196" max="8196" width="16.5546875" style="4" customWidth="1"/>
    <col min="8197" max="8197" width="14.33203125" style="4" customWidth="1"/>
    <col min="8198" max="8198" width="11.44140625" style="4" bestFit="1"/>
    <col min="8199" max="8448" width="11.44140625" style="4"/>
    <col min="8449" max="8449" width="0" style="4" hidden="1" customWidth="1"/>
    <col min="8450" max="8450" width="51.33203125" style="4" bestFit="1" customWidth="1"/>
    <col min="8451" max="8451" width="9.6640625" style="4" customWidth="1"/>
    <col min="8452" max="8452" width="16.5546875" style="4" customWidth="1"/>
    <col min="8453" max="8453" width="14.33203125" style="4" customWidth="1"/>
    <col min="8454" max="8454" width="11.44140625" style="4" bestFit="1"/>
    <col min="8455" max="8704" width="11.44140625" style="4"/>
    <col min="8705" max="8705" width="0" style="4" hidden="1" customWidth="1"/>
    <col min="8706" max="8706" width="51.33203125" style="4" bestFit="1" customWidth="1"/>
    <col min="8707" max="8707" width="9.6640625" style="4" customWidth="1"/>
    <col min="8708" max="8708" width="16.5546875" style="4" customWidth="1"/>
    <col min="8709" max="8709" width="14.33203125" style="4" customWidth="1"/>
    <col min="8710" max="8710" width="11.44140625" style="4" bestFit="1"/>
    <col min="8711" max="8960" width="11.44140625" style="4"/>
    <col min="8961" max="8961" width="0" style="4" hidden="1" customWidth="1"/>
    <col min="8962" max="8962" width="51.33203125" style="4" bestFit="1" customWidth="1"/>
    <col min="8963" max="8963" width="9.6640625" style="4" customWidth="1"/>
    <col min="8964" max="8964" width="16.5546875" style="4" customWidth="1"/>
    <col min="8965" max="8965" width="14.33203125" style="4" customWidth="1"/>
    <col min="8966" max="8966" width="11.44140625" style="4" bestFit="1"/>
    <col min="8967" max="9216" width="11.44140625" style="4"/>
    <col min="9217" max="9217" width="0" style="4" hidden="1" customWidth="1"/>
    <col min="9218" max="9218" width="51.33203125" style="4" bestFit="1" customWidth="1"/>
    <col min="9219" max="9219" width="9.6640625" style="4" customWidth="1"/>
    <col min="9220" max="9220" width="16.5546875" style="4" customWidth="1"/>
    <col min="9221" max="9221" width="14.33203125" style="4" customWidth="1"/>
    <col min="9222" max="9222" width="11.44140625" style="4" bestFit="1"/>
    <col min="9223" max="9472" width="11.44140625" style="4"/>
    <col min="9473" max="9473" width="0" style="4" hidden="1" customWidth="1"/>
    <col min="9474" max="9474" width="51.33203125" style="4" bestFit="1" customWidth="1"/>
    <col min="9475" max="9475" width="9.6640625" style="4" customWidth="1"/>
    <col min="9476" max="9476" width="16.5546875" style="4" customWidth="1"/>
    <col min="9477" max="9477" width="14.33203125" style="4" customWidth="1"/>
    <col min="9478" max="9478" width="11.44140625" style="4" bestFit="1"/>
    <col min="9479" max="9728" width="11.44140625" style="4"/>
    <col min="9729" max="9729" width="0" style="4" hidden="1" customWidth="1"/>
    <col min="9730" max="9730" width="51.33203125" style="4" bestFit="1" customWidth="1"/>
    <col min="9731" max="9731" width="9.6640625" style="4" customWidth="1"/>
    <col min="9732" max="9732" width="16.5546875" style="4" customWidth="1"/>
    <col min="9733" max="9733" width="14.33203125" style="4" customWidth="1"/>
    <col min="9734" max="9734" width="11.44140625" style="4" bestFit="1"/>
    <col min="9735" max="9984" width="11.44140625" style="4"/>
    <col min="9985" max="9985" width="0" style="4" hidden="1" customWidth="1"/>
    <col min="9986" max="9986" width="51.33203125" style="4" bestFit="1" customWidth="1"/>
    <col min="9987" max="9987" width="9.6640625" style="4" customWidth="1"/>
    <col min="9988" max="9988" width="16.5546875" style="4" customWidth="1"/>
    <col min="9989" max="9989" width="14.33203125" style="4" customWidth="1"/>
    <col min="9990" max="9990" width="11.44140625" style="4" bestFit="1"/>
    <col min="9991" max="10240" width="11.44140625" style="4"/>
    <col min="10241" max="10241" width="0" style="4" hidden="1" customWidth="1"/>
    <col min="10242" max="10242" width="51.33203125" style="4" bestFit="1" customWidth="1"/>
    <col min="10243" max="10243" width="9.6640625" style="4" customWidth="1"/>
    <col min="10244" max="10244" width="16.5546875" style="4" customWidth="1"/>
    <col min="10245" max="10245" width="14.33203125" style="4" customWidth="1"/>
    <col min="10246" max="10246" width="11.44140625" style="4" bestFit="1"/>
    <col min="10247" max="10496" width="11.44140625" style="4"/>
    <col min="10497" max="10497" width="0" style="4" hidden="1" customWidth="1"/>
    <col min="10498" max="10498" width="51.33203125" style="4" bestFit="1" customWidth="1"/>
    <col min="10499" max="10499" width="9.6640625" style="4" customWidth="1"/>
    <col min="10500" max="10500" width="16.5546875" style="4" customWidth="1"/>
    <col min="10501" max="10501" width="14.33203125" style="4" customWidth="1"/>
    <col min="10502" max="10502" width="11.44140625" style="4" bestFit="1"/>
    <col min="10503" max="10752" width="11.44140625" style="4"/>
    <col min="10753" max="10753" width="0" style="4" hidden="1" customWidth="1"/>
    <col min="10754" max="10754" width="51.33203125" style="4" bestFit="1" customWidth="1"/>
    <col min="10755" max="10755" width="9.6640625" style="4" customWidth="1"/>
    <col min="10756" max="10756" width="16.5546875" style="4" customWidth="1"/>
    <col min="10757" max="10757" width="14.33203125" style="4" customWidth="1"/>
    <col min="10758" max="10758" width="11.44140625" style="4" bestFit="1"/>
    <col min="10759" max="11008" width="11.44140625" style="4"/>
    <col min="11009" max="11009" width="0" style="4" hidden="1" customWidth="1"/>
    <col min="11010" max="11010" width="51.33203125" style="4" bestFit="1" customWidth="1"/>
    <col min="11011" max="11011" width="9.6640625" style="4" customWidth="1"/>
    <col min="11012" max="11012" width="16.5546875" style="4" customWidth="1"/>
    <col min="11013" max="11013" width="14.33203125" style="4" customWidth="1"/>
    <col min="11014" max="11014" width="11.44140625" style="4" bestFit="1"/>
    <col min="11015" max="11264" width="11.44140625" style="4"/>
    <col min="11265" max="11265" width="0" style="4" hidden="1" customWidth="1"/>
    <col min="11266" max="11266" width="51.33203125" style="4" bestFit="1" customWidth="1"/>
    <col min="11267" max="11267" width="9.6640625" style="4" customWidth="1"/>
    <col min="11268" max="11268" width="16.5546875" style="4" customWidth="1"/>
    <col min="11269" max="11269" width="14.33203125" style="4" customWidth="1"/>
    <col min="11270" max="11270" width="11.44140625" style="4" bestFit="1"/>
    <col min="11271" max="11520" width="11.44140625" style="4"/>
    <col min="11521" max="11521" width="0" style="4" hidden="1" customWidth="1"/>
    <col min="11522" max="11522" width="51.33203125" style="4" bestFit="1" customWidth="1"/>
    <col min="11523" max="11523" width="9.6640625" style="4" customWidth="1"/>
    <col min="11524" max="11524" width="16.5546875" style="4" customWidth="1"/>
    <col min="11525" max="11525" width="14.33203125" style="4" customWidth="1"/>
    <col min="11526" max="11526" width="11.44140625" style="4" bestFit="1"/>
    <col min="11527" max="11776" width="11.44140625" style="4"/>
    <col min="11777" max="11777" width="0" style="4" hidden="1" customWidth="1"/>
    <col min="11778" max="11778" width="51.33203125" style="4" bestFit="1" customWidth="1"/>
    <col min="11779" max="11779" width="9.6640625" style="4" customWidth="1"/>
    <col min="11780" max="11780" width="16.5546875" style="4" customWidth="1"/>
    <col min="11781" max="11781" width="14.33203125" style="4" customWidth="1"/>
    <col min="11782" max="11782" width="11.44140625" style="4" bestFit="1"/>
    <col min="11783" max="12032" width="11.44140625" style="4"/>
    <col min="12033" max="12033" width="0" style="4" hidden="1" customWidth="1"/>
    <col min="12034" max="12034" width="51.33203125" style="4" bestFit="1" customWidth="1"/>
    <col min="12035" max="12035" width="9.6640625" style="4" customWidth="1"/>
    <col min="12036" max="12036" width="16.5546875" style="4" customWidth="1"/>
    <col min="12037" max="12037" width="14.33203125" style="4" customWidth="1"/>
    <col min="12038" max="12038" width="11.44140625" style="4" bestFit="1"/>
    <col min="12039" max="12288" width="11.44140625" style="4"/>
    <col min="12289" max="12289" width="0" style="4" hidden="1" customWidth="1"/>
    <col min="12290" max="12290" width="51.33203125" style="4" bestFit="1" customWidth="1"/>
    <col min="12291" max="12291" width="9.6640625" style="4" customWidth="1"/>
    <col min="12292" max="12292" width="16.5546875" style="4" customWidth="1"/>
    <col min="12293" max="12293" width="14.33203125" style="4" customWidth="1"/>
    <col min="12294" max="12294" width="11.44140625" style="4" bestFit="1"/>
    <col min="12295" max="12544" width="11.44140625" style="4"/>
    <col min="12545" max="12545" width="0" style="4" hidden="1" customWidth="1"/>
    <col min="12546" max="12546" width="51.33203125" style="4" bestFit="1" customWidth="1"/>
    <col min="12547" max="12547" width="9.6640625" style="4" customWidth="1"/>
    <col min="12548" max="12548" width="16.5546875" style="4" customWidth="1"/>
    <col min="12549" max="12549" width="14.33203125" style="4" customWidth="1"/>
    <col min="12550" max="12550" width="11.44140625" style="4" bestFit="1"/>
    <col min="12551" max="12800" width="11.44140625" style="4"/>
    <col min="12801" max="12801" width="0" style="4" hidden="1" customWidth="1"/>
    <col min="12802" max="12802" width="51.33203125" style="4" bestFit="1" customWidth="1"/>
    <col min="12803" max="12803" width="9.6640625" style="4" customWidth="1"/>
    <col min="12804" max="12804" width="16.5546875" style="4" customWidth="1"/>
    <col min="12805" max="12805" width="14.33203125" style="4" customWidth="1"/>
    <col min="12806" max="12806" width="11.44140625" style="4" bestFit="1"/>
    <col min="12807" max="13056" width="11.44140625" style="4"/>
    <col min="13057" max="13057" width="0" style="4" hidden="1" customWidth="1"/>
    <col min="13058" max="13058" width="51.33203125" style="4" bestFit="1" customWidth="1"/>
    <col min="13059" max="13059" width="9.6640625" style="4" customWidth="1"/>
    <col min="13060" max="13060" width="16.5546875" style="4" customWidth="1"/>
    <col min="13061" max="13061" width="14.33203125" style="4" customWidth="1"/>
    <col min="13062" max="13062" width="11.44140625" style="4" bestFit="1"/>
    <col min="13063" max="13312" width="11.44140625" style="4"/>
    <col min="13313" max="13313" width="0" style="4" hidden="1" customWidth="1"/>
    <col min="13314" max="13314" width="51.33203125" style="4" bestFit="1" customWidth="1"/>
    <col min="13315" max="13315" width="9.6640625" style="4" customWidth="1"/>
    <col min="13316" max="13316" width="16.5546875" style="4" customWidth="1"/>
    <col min="13317" max="13317" width="14.33203125" style="4" customWidth="1"/>
    <col min="13318" max="13318" width="11.44140625" style="4" bestFit="1"/>
    <col min="13319" max="13568" width="11.44140625" style="4"/>
    <col min="13569" max="13569" width="0" style="4" hidden="1" customWidth="1"/>
    <col min="13570" max="13570" width="51.33203125" style="4" bestFit="1" customWidth="1"/>
    <col min="13571" max="13571" width="9.6640625" style="4" customWidth="1"/>
    <col min="13572" max="13572" width="16.5546875" style="4" customWidth="1"/>
    <col min="13573" max="13573" width="14.33203125" style="4" customWidth="1"/>
    <col min="13574" max="13574" width="11.44140625" style="4" bestFit="1"/>
    <col min="13575" max="13824" width="11.44140625" style="4"/>
    <col min="13825" max="13825" width="0" style="4" hidden="1" customWidth="1"/>
    <col min="13826" max="13826" width="51.33203125" style="4" bestFit="1" customWidth="1"/>
    <col min="13827" max="13827" width="9.6640625" style="4" customWidth="1"/>
    <col min="13828" max="13828" width="16.5546875" style="4" customWidth="1"/>
    <col min="13829" max="13829" width="14.33203125" style="4" customWidth="1"/>
    <col min="13830" max="13830" width="11.44140625" style="4" bestFit="1"/>
    <col min="13831" max="14080" width="11.44140625" style="4"/>
    <col min="14081" max="14081" width="0" style="4" hidden="1" customWidth="1"/>
    <col min="14082" max="14082" width="51.33203125" style="4" bestFit="1" customWidth="1"/>
    <col min="14083" max="14083" width="9.6640625" style="4" customWidth="1"/>
    <col min="14084" max="14084" width="16.5546875" style="4" customWidth="1"/>
    <col min="14085" max="14085" width="14.33203125" style="4" customWidth="1"/>
    <col min="14086" max="14086" width="11.44140625" style="4" bestFit="1"/>
    <col min="14087" max="14336" width="11.44140625" style="4"/>
    <col min="14337" max="14337" width="0" style="4" hidden="1" customWidth="1"/>
    <col min="14338" max="14338" width="51.33203125" style="4" bestFit="1" customWidth="1"/>
    <col min="14339" max="14339" width="9.6640625" style="4" customWidth="1"/>
    <col min="14340" max="14340" width="16.5546875" style="4" customWidth="1"/>
    <col min="14341" max="14341" width="14.33203125" style="4" customWidth="1"/>
    <col min="14342" max="14342" width="11.44140625" style="4" bestFit="1"/>
    <col min="14343" max="14592" width="11.44140625" style="4"/>
    <col min="14593" max="14593" width="0" style="4" hidden="1" customWidth="1"/>
    <col min="14594" max="14594" width="51.33203125" style="4" bestFit="1" customWidth="1"/>
    <col min="14595" max="14595" width="9.6640625" style="4" customWidth="1"/>
    <col min="14596" max="14596" width="16.5546875" style="4" customWidth="1"/>
    <col min="14597" max="14597" width="14.33203125" style="4" customWidth="1"/>
    <col min="14598" max="14598" width="11.44140625" style="4" bestFit="1"/>
    <col min="14599" max="14848" width="11.44140625" style="4"/>
    <col min="14849" max="14849" width="0" style="4" hidden="1" customWidth="1"/>
    <col min="14850" max="14850" width="51.33203125" style="4" bestFit="1" customWidth="1"/>
    <col min="14851" max="14851" width="9.6640625" style="4" customWidth="1"/>
    <col min="14852" max="14852" width="16.5546875" style="4" customWidth="1"/>
    <col min="14853" max="14853" width="14.33203125" style="4" customWidth="1"/>
    <col min="14854" max="14854" width="11.44140625" style="4" bestFit="1"/>
    <col min="14855" max="15104" width="11.44140625" style="4"/>
    <col min="15105" max="15105" width="0" style="4" hidden="1" customWidth="1"/>
    <col min="15106" max="15106" width="51.33203125" style="4" bestFit="1" customWidth="1"/>
    <col min="15107" max="15107" width="9.6640625" style="4" customWidth="1"/>
    <col min="15108" max="15108" width="16.5546875" style="4" customWidth="1"/>
    <col min="15109" max="15109" width="14.33203125" style="4" customWidth="1"/>
    <col min="15110" max="15110" width="11.44140625" style="4" bestFit="1"/>
    <col min="15111" max="15360" width="11.44140625" style="4"/>
    <col min="15361" max="15361" width="0" style="4" hidden="1" customWidth="1"/>
    <col min="15362" max="15362" width="51.33203125" style="4" bestFit="1" customWidth="1"/>
    <col min="15363" max="15363" width="9.6640625" style="4" customWidth="1"/>
    <col min="15364" max="15364" width="16.5546875" style="4" customWidth="1"/>
    <col min="15365" max="15365" width="14.33203125" style="4" customWidth="1"/>
    <col min="15366" max="15366" width="11.44140625" style="4" bestFit="1"/>
    <col min="15367" max="15616" width="11.44140625" style="4"/>
    <col min="15617" max="15617" width="0" style="4" hidden="1" customWidth="1"/>
    <col min="15618" max="15618" width="51.33203125" style="4" bestFit="1" customWidth="1"/>
    <col min="15619" max="15619" width="9.6640625" style="4" customWidth="1"/>
    <col min="15620" max="15620" width="16.5546875" style="4" customWidth="1"/>
    <col min="15621" max="15621" width="14.33203125" style="4" customWidth="1"/>
    <col min="15622" max="15622" width="11.44140625" style="4" bestFit="1"/>
    <col min="15623" max="15872" width="11.44140625" style="4"/>
    <col min="15873" max="15873" width="0" style="4" hidden="1" customWidth="1"/>
    <col min="15874" max="15874" width="51.33203125" style="4" bestFit="1" customWidth="1"/>
    <col min="15875" max="15875" width="9.6640625" style="4" customWidth="1"/>
    <col min="15876" max="15876" width="16.5546875" style="4" customWidth="1"/>
    <col min="15877" max="15877" width="14.33203125" style="4" customWidth="1"/>
    <col min="15878" max="15878" width="11.44140625" style="4" bestFit="1"/>
    <col min="15879" max="16128" width="11.44140625" style="4"/>
    <col min="16129" max="16129" width="0" style="4" hidden="1" customWidth="1"/>
    <col min="16130" max="16130" width="51.33203125" style="4" bestFit="1" customWidth="1"/>
    <col min="16131" max="16131" width="9.6640625" style="4" customWidth="1"/>
    <col min="16132" max="16132" width="16.5546875" style="4" customWidth="1"/>
    <col min="16133" max="16133" width="14.33203125" style="4" customWidth="1"/>
    <col min="16134" max="16134" width="11.44140625" style="4" bestFit="1"/>
    <col min="16135" max="16384" width="11.44140625" style="4"/>
  </cols>
  <sheetData>
    <row r="1" spans="1:9" ht="12.75" customHeight="1" x14ac:dyDescent="0.25">
      <c r="B1" s="2"/>
      <c r="C1" s="3"/>
      <c r="D1" s="3"/>
      <c r="E1" s="3"/>
      <c r="F1" s="3"/>
    </row>
    <row r="2" spans="1:9" ht="12.75" customHeight="1" x14ac:dyDescent="0.25">
      <c r="C2" s="3" t="s">
        <v>0</v>
      </c>
      <c r="D2" s="3"/>
      <c r="E2" s="3"/>
      <c r="F2" s="3"/>
      <c r="G2" s="5"/>
    </row>
    <row r="3" spans="1:9" ht="12.75" customHeight="1" x14ac:dyDescent="0.25">
      <c r="C3" s="3" t="s">
        <v>126</v>
      </c>
      <c r="D3" s="3"/>
      <c r="E3" s="3"/>
      <c r="F3" s="3"/>
      <c r="G3" s="5"/>
    </row>
    <row r="4" spans="1:9" ht="16.5" customHeight="1" x14ac:dyDescent="0.3">
      <c r="C4" s="6"/>
      <c r="D4" s="6"/>
      <c r="E4" s="6"/>
      <c r="F4" s="6"/>
      <c r="G4" s="5"/>
      <c r="I4"/>
    </row>
    <row r="5" spans="1:9" s="12" customFormat="1" ht="14.25" customHeight="1" x14ac:dyDescent="0.3">
      <c r="A5" s="7"/>
      <c r="B5" s="8" t="s">
        <v>127</v>
      </c>
      <c r="C5" s="9"/>
      <c r="D5" s="10"/>
      <c r="E5" s="6"/>
      <c r="F5" s="6"/>
      <c r="G5" s="11"/>
    </row>
    <row r="6" spans="1:9" s="12" customFormat="1" ht="14.25" customHeight="1" x14ac:dyDescent="0.3">
      <c r="A6" s="7"/>
      <c r="C6" s="6"/>
      <c r="D6" s="6"/>
      <c r="E6" s="6"/>
      <c r="F6" s="6"/>
      <c r="G6" s="11"/>
    </row>
    <row r="7" spans="1:9" s="12" customFormat="1" ht="14.25" customHeight="1" x14ac:dyDescent="0.3">
      <c r="A7" s="7"/>
      <c r="B7" s="13" t="s">
        <v>3</v>
      </c>
      <c r="C7" s="13"/>
      <c r="D7" s="13"/>
      <c r="E7" s="13"/>
      <c r="F7" s="13"/>
      <c r="G7" s="11"/>
    </row>
    <row r="8" spans="1:9" ht="14.25" customHeight="1" x14ac:dyDescent="0.3">
      <c r="B8" s="14"/>
      <c r="C8" s="5"/>
      <c r="D8" s="15"/>
      <c r="E8" s="5"/>
      <c r="F8" s="16" t="s">
        <v>4</v>
      </c>
      <c r="G8" s="5"/>
    </row>
    <row r="9" spans="1:9" ht="20.399999999999999" x14ac:dyDescent="0.3">
      <c r="B9" s="17" t="s">
        <v>5</v>
      </c>
      <c r="C9" s="18" t="s">
        <v>6</v>
      </c>
      <c r="D9" s="18" t="s">
        <v>7</v>
      </c>
      <c r="E9" s="18" t="s">
        <v>8</v>
      </c>
      <c r="F9" s="19">
        <v>42735</v>
      </c>
    </row>
    <row r="10" spans="1:9" ht="14.25" customHeight="1" x14ac:dyDescent="0.3">
      <c r="A10" s="20"/>
      <c r="B10" s="21" t="s">
        <v>9</v>
      </c>
      <c r="C10" s="22"/>
      <c r="D10" s="22"/>
      <c r="E10" s="22"/>
      <c r="F10" s="23"/>
    </row>
    <row r="11" spans="1:9" ht="14.25" customHeight="1" x14ac:dyDescent="0.3">
      <c r="A11" s="20"/>
      <c r="B11" s="24" t="s">
        <v>10</v>
      </c>
      <c r="C11" s="25">
        <f>C12+C17+C21+C24+C25+C26+C27</f>
        <v>0</v>
      </c>
      <c r="D11" s="25">
        <f>D12+D17+D21+D24+D25+D26+D27</f>
        <v>615695792</v>
      </c>
      <c r="E11" s="25">
        <f>E12+E17+E21+E24+E25+E26+E27</f>
        <v>618635089.15999997</v>
      </c>
      <c r="F11" s="25">
        <f>F12+F17+F21+F24+F25+F26+F27</f>
        <v>0</v>
      </c>
    </row>
    <row r="12" spans="1:9" ht="14.25" customHeight="1" x14ac:dyDescent="0.3">
      <c r="A12" s="20"/>
      <c r="B12" s="26" t="s">
        <v>11</v>
      </c>
      <c r="C12" s="27">
        <f>SUM(C13:C16)</f>
        <v>0</v>
      </c>
      <c r="D12" s="28">
        <f>SUM(D14:D16)</f>
        <v>34639396</v>
      </c>
      <c r="E12" s="28">
        <f>SUM(E13:E16)</f>
        <v>34345241.579999998</v>
      </c>
      <c r="F12" s="27">
        <f>SUM(F13:F16)</f>
        <v>0</v>
      </c>
    </row>
    <row r="13" spans="1:9" ht="14.25" customHeight="1" x14ac:dyDescent="0.3">
      <c r="A13" s="20" t="s">
        <v>12</v>
      </c>
      <c r="B13" s="29" t="s">
        <v>13</v>
      </c>
      <c r="C13" s="30">
        <v>0</v>
      </c>
      <c r="D13" s="81">
        <v>0</v>
      </c>
      <c r="E13" s="31">
        <v>0</v>
      </c>
      <c r="F13" s="30">
        <v>0</v>
      </c>
    </row>
    <row r="14" spans="1:9" ht="14.25" customHeight="1" x14ac:dyDescent="0.2">
      <c r="A14" s="20" t="s">
        <v>14</v>
      </c>
      <c r="B14" s="29" t="s">
        <v>15</v>
      </c>
      <c r="C14" s="30">
        <v>0</v>
      </c>
      <c r="D14" s="31">
        <v>1810189</v>
      </c>
      <c r="E14" s="83">
        <v>1410723.26</v>
      </c>
      <c r="F14" s="30">
        <v>0</v>
      </c>
    </row>
    <row r="15" spans="1:9" ht="14.25" customHeight="1" x14ac:dyDescent="0.3">
      <c r="A15" s="20">
        <v>209</v>
      </c>
      <c r="B15" s="29" t="s">
        <v>16</v>
      </c>
      <c r="C15" s="30">
        <v>0</v>
      </c>
      <c r="D15" s="31">
        <v>0</v>
      </c>
      <c r="E15" s="31">
        <v>0</v>
      </c>
      <c r="F15" s="30">
        <v>0</v>
      </c>
    </row>
    <row r="16" spans="1:9" ht="14.25" customHeight="1" x14ac:dyDescent="0.2">
      <c r="A16" s="20" t="s">
        <v>17</v>
      </c>
      <c r="B16" s="29" t="s">
        <v>18</v>
      </c>
      <c r="C16" s="30">
        <v>0</v>
      </c>
      <c r="D16" s="31">
        <v>32829207</v>
      </c>
      <c r="E16" s="83">
        <v>32934518.32</v>
      </c>
      <c r="F16" s="30">
        <v>0</v>
      </c>
    </row>
    <row r="17" spans="1:6" ht="14.25" customHeight="1" x14ac:dyDescent="0.3">
      <c r="A17" s="20"/>
      <c r="B17" s="32" t="s">
        <v>19</v>
      </c>
      <c r="C17" s="33">
        <f>SUM(C18:C20)</f>
        <v>0</v>
      </c>
      <c r="D17" s="34">
        <f>SUM(D18:D20)</f>
        <v>579664621</v>
      </c>
      <c r="E17" s="34">
        <f>SUM(E18:E20)</f>
        <v>582898072.51999998</v>
      </c>
      <c r="F17" s="33">
        <f>SUM(F18:F20)</f>
        <v>0</v>
      </c>
    </row>
    <row r="18" spans="1:6" ht="14.25" customHeight="1" x14ac:dyDescent="0.2">
      <c r="A18" s="20" t="s">
        <v>20</v>
      </c>
      <c r="B18" s="29" t="s">
        <v>21</v>
      </c>
      <c r="C18" s="30">
        <v>0</v>
      </c>
      <c r="D18" s="31">
        <v>221795659</v>
      </c>
      <c r="E18" s="83">
        <v>221795659.44</v>
      </c>
      <c r="F18" s="30">
        <v>0</v>
      </c>
    </row>
    <row r="19" spans="1:6" ht="14.25" customHeight="1" x14ac:dyDescent="0.3">
      <c r="A19" s="20">
        <v>239</v>
      </c>
      <c r="B19" s="29" t="s">
        <v>16</v>
      </c>
      <c r="C19" s="30">
        <v>0</v>
      </c>
      <c r="D19" s="31">
        <v>0</v>
      </c>
      <c r="E19" s="31">
        <v>0</v>
      </c>
      <c r="F19" s="30">
        <v>0</v>
      </c>
    </row>
    <row r="20" spans="1:6" ht="14.25" customHeight="1" x14ac:dyDescent="0.2">
      <c r="A20" s="20" t="s">
        <v>22</v>
      </c>
      <c r="B20" s="35" t="s">
        <v>23</v>
      </c>
      <c r="C20" s="30">
        <v>0</v>
      </c>
      <c r="D20" s="31">
        <v>357868962</v>
      </c>
      <c r="E20" s="83">
        <v>361102413.07999998</v>
      </c>
      <c r="F20" s="30">
        <v>0</v>
      </c>
    </row>
    <row r="21" spans="1:6" ht="14.25" customHeight="1" x14ac:dyDescent="0.3">
      <c r="A21" s="36"/>
      <c r="B21" s="37" t="s">
        <v>24</v>
      </c>
      <c r="C21" s="33">
        <f>SUM(C22:C23)</f>
        <v>0</v>
      </c>
      <c r="D21" s="34">
        <f>SUM(D22:D23)</f>
        <v>0</v>
      </c>
      <c r="E21" s="34">
        <f>SUM(E22:E23)</f>
        <v>0</v>
      </c>
      <c r="F21" s="33">
        <f>SUM(F22:F23)</f>
        <v>0</v>
      </c>
    </row>
    <row r="22" spans="1:6" ht="14.25" customHeight="1" x14ac:dyDescent="0.3">
      <c r="A22" s="20" t="s">
        <v>25</v>
      </c>
      <c r="B22" s="29" t="s">
        <v>128</v>
      </c>
      <c r="C22" s="30">
        <v>0</v>
      </c>
      <c r="D22" s="31">
        <v>0</v>
      </c>
      <c r="E22" s="31">
        <v>0</v>
      </c>
      <c r="F22" s="30">
        <v>0</v>
      </c>
    </row>
    <row r="23" spans="1:6" ht="14.25" customHeight="1" x14ac:dyDescent="0.3">
      <c r="A23" s="20" t="s">
        <v>26</v>
      </c>
      <c r="B23" s="29" t="s">
        <v>27</v>
      </c>
      <c r="C23" s="30">
        <v>0</v>
      </c>
      <c r="D23" s="31">
        <v>0</v>
      </c>
      <c r="E23" s="31">
        <v>0</v>
      </c>
      <c r="F23" s="30">
        <v>0</v>
      </c>
    </row>
    <row r="24" spans="1:6" ht="14.25" customHeight="1" x14ac:dyDescent="0.3">
      <c r="A24" s="20" t="s">
        <v>28</v>
      </c>
      <c r="B24" s="37" t="s">
        <v>29</v>
      </c>
      <c r="C24" s="38">
        <v>0</v>
      </c>
      <c r="D24" s="39">
        <v>0</v>
      </c>
      <c r="E24" s="39">
        <v>0</v>
      </c>
      <c r="F24" s="38">
        <v>0</v>
      </c>
    </row>
    <row r="25" spans="1:6" ht="14.25" customHeight="1" x14ac:dyDescent="0.2">
      <c r="A25" s="20" t="s">
        <v>30</v>
      </c>
      <c r="B25" s="32" t="s">
        <v>31</v>
      </c>
      <c r="C25" s="38">
        <v>0</v>
      </c>
      <c r="D25" s="39">
        <v>1388568</v>
      </c>
      <c r="E25" s="84">
        <v>1388568.06</v>
      </c>
      <c r="F25" s="38">
        <v>0</v>
      </c>
    </row>
    <row r="26" spans="1:6" ht="14.25" customHeight="1" x14ac:dyDescent="0.2">
      <c r="A26" s="20">
        <v>474</v>
      </c>
      <c r="B26" s="32" t="s">
        <v>32</v>
      </c>
      <c r="C26" s="40">
        <v>0</v>
      </c>
      <c r="D26" s="41">
        <v>3207</v>
      </c>
      <c r="E26" s="84">
        <v>3207</v>
      </c>
      <c r="F26" s="40">
        <v>0</v>
      </c>
    </row>
    <row r="27" spans="1:6" ht="14.25" customHeight="1" x14ac:dyDescent="0.3">
      <c r="A27" s="20"/>
      <c r="B27" s="42" t="s">
        <v>33</v>
      </c>
      <c r="C27" s="43">
        <v>0</v>
      </c>
      <c r="D27" s="44">
        <v>0</v>
      </c>
      <c r="E27" s="44">
        <v>0</v>
      </c>
      <c r="F27" s="43">
        <v>0</v>
      </c>
    </row>
    <row r="28" spans="1:6" ht="14.25" customHeight="1" x14ac:dyDescent="0.3">
      <c r="A28" s="20"/>
      <c r="B28" s="24" t="s">
        <v>34</v>
      </c>
      <c r="C28" s="45">
        <f>C29+C35+C38+C42+C43+C44+C45</f>
        <v>0</v>
      </c>
      <c r="D28" s="45">
        <f>D29+D35+D38+D42+D43+D44+D45</f>
        <v>38378945</v>
      </c>
      <c r="E28" s="45">
        <f>E29+E35+E38+E42+E43+E44+E45</f>
        <v>55840700.359999999</v>
      </c>
      <c r="F28" s="45">
        <f>F29+F35+F38+F42+F43+F44+F45</f>
        <v>0</v>
      </c>
    </row>
    <row r="29" spans="1:6" ht="14.25" customHeight="1" x14ac:dyDescent="0.3">
      <c r="A29" s="20"/>
      <c r="B29" s="26" t="s">
        <v>35</v>
      </c>
      <c r="C29" s="46">
        <f>C30+C33+C34</f>
        <v>0</v>
      </c>
      <c r="D29" s="47">
        <f>D30+D33+D34</f>
        <v>0</v>
      </c>
      <c r="E29" s="47">
        <f>E30+E33+E34</f>
        <v>0</v>
      </c>
      <c r="F29" s="46">
        <f>F30+F33+F34</f>
        <v>0</v>
      </c>
    </row>
    <row r="30" spans="1:6" ht="14.25" customHeight="1" x14ac:dyDescent="0.3">
      <c r="A30" s="20"/>
      <c r="B30" s="48" t="s">
        <v>36</v>
      </c>
      <c r="C30" s="49">
        <f>SUM(C31:C32)</f>
        <v>0</v>
      </c>
      <c r="D30" s="50">
        <f>SUM(D31:D32)</f>
        <v>0</v>
      </c>
      <c r="E30" s="50">
        <f>SUM(E31:E32)</f>
        <v>0</v>
      </c>
      <c r="F30" s="49">
        <f>SUM(F31:F32)</f>
        <v>0</v>
      </c>
    </row>
    <row r="31" spans="1:6" ht="14.25" customHeight="1" x14ac:dyDescent="0.3">
      <c r="A31" s="20" t="s">
        <v>37</v>
      </c>
      <c r="B31" s="51" t="s">
        <v>21</v>
      </c>
      <c r="C31" s="52">
        <v>0</v>
      </c>
      <c r="D31" s="53">
        <v>0</v>
      </c>
      <c r="E31" s="53">
        <v>0</v>
      </c>
      <c r="F31" s="52">
        <v>0</v>
      </c>
    </row>
    <row r="32" spans="1:6" ht="14.25" customHeight="1" x14ac:dyDescent="0.3">
      <c r="A32" s="20"/>
      <c r="B32" s="51" t="s">
        <v>38</v>
      </c>
      <c r="C32" s="52">
        <v>0</v>
      </c>
      <c r="D32" s="53">
        <v>0</v>
      </c>
      <c r="E32" s="53">
        <v>0</v>
      </c>
      <c r="F32" s="52">
        <v>0</v>
      </c>
    </row>
    <row r="33" spans="1:6" ht="14.25" customHeight="1" x14ac:dyDescent="0.3">
      <c r="A33" s="20" t="s">
        <v>39</v>
      </c>
      <c r="B33" s="48" t="s">
        <v>40</v>
      </c>
      <c r="C33" s="40">
        <v>0</v>
      </c>
      <c r="D33" s="41">
        <v>0</v>
      </c>
      <c r="E33" s="41">
        <v>0</v>
      </c>
      <c r="F33" s="40">
        <v>0</v>
      </c>
    </row>
    <row r="34" spans="1:6" ht="14.25" customHeight="1" x14ac:dyDescent="0.3">
      <c r="A34" s="20" t="s">
        <v>41</v>
      </c>
      <c r="B34" s="54" t="s">
        <v>42</v>
      </c>
      <c r="C34" s="55">
        <v>0</v>
      </c>
      <c r="D34" s="56">
        <v>0</v>
      </c>
      <c r="E34" s="56">
        <v>0</v>
      </c>
      <c r="F34" s="55">
        <v>0</v>
      </c>
    </row>
    <row r="35" spans="1:6" ht="14.25" customHeight="1" x14ac:dyDescent="0.3">
      <c r="A35" s="20"/>
      <c r="B35" s="32" t="s">
        <v>43</v>
      </c>
      <c r="C35" s="33">
        <f>SUM(C36:C37)</f>
        <v>0</v>
      </c>
      <c r="D35" s="34">
        <f>SUM(D36:D37)</f>
        <v>107423</v>
      </c>
      <c r="E35" s="34">
        <f>SUM(E36:E37)</f>
        <v>105196.47</v>
      </c>
      <c r="F35" s="33">
        <f>SUM(F36:F37)</f>
        <v>0</v>
      </c>
    </row>
    <row r="36" spans="1:6" ht="14.25" customHeight="1" x14ac:dyDescent="0.2">
      <c r="A36" s="20" t="s">
        <v>44</v>
      </c>
      <c r="B36" s="29" t="s">
        <v>45</v>
      </c>
      <c r="C36" s="30">
        <v>0</v>
      </c>
      <c r="D36" s="31">
        <v>106235</v>
      </c>
      <c r="E36" s="83">
        <v>104009.24</v>
      </c>
      <c r="F36" s="30">
        <v>0</v>
      </c>
    </row>
    <row r="37" spans="1:6" ht="14.25" customHeight="1" x14ac:dyDescent="0.2">
      <c r="A37" s="20">
        <v>407</v>
      </c>
      <c r="B37" s="29" t="s">
        <v>16</v>
      </c>
      <c r="C37" s="30">
        <v>0</v>
      </c>
      <c r="D37" s="31">
        <v>1188</v>
      </c>
      <c r="E37" s="83">
        <v>1187.23</v>
      </c>
      <c r="F37" s="30">
        <v>0</v>
      </c>
    </row>
    <row r="38" spans="1:6" ht="14.25" customHeight="1" x14ac:dyDescent="0.3">
      <c r="A38" s="20"/>
      <c r="B38" s="32" t="s">
        <v>46</v>
      </c>
      <c r="C38" s="33">
        <f>SUM(C39:C41)</f>
        <v>0</v>
      </c>
      <c r="D38" s="34">
        <f>SUM(D39:D41)</f>
        <v>30006419</v>
      </c>
      <c r="E38" s="34">
        <f>SUM(E39:E41)</f>
        <v>38759294.350000001</v>
      </c>
      <c r="F38" s="33">
        <f>SUM(F39:F41)</f>
        <v>0</v>
      </c>
    </row>
    <row r="39" spans="1:6" ht="14.25" customHeight="1" x14ac:dyDescent="0.2">
      <c r="A39" s="20" t="s">
        <v>47</v>
      </c>
      <c r="B39" s="29" t="s">
        <v>129</v>
      </c>
      <c r="C39" s="30">
        <v>0</v>
      </c>
      <c r="D39" s="31">
        <v>20931531</v>
      </c>
      <c r="E39" s="85">
        <v>26829542.02</v>
      </c>
      <c r="F39" s="30">
        <v>0</v>
      </c>
    </row>
    <row r="40" spans="1:6" ht="14.25" customHeight="1" x14ac:dyDescent="0.3">
      <c r="A40" s="20">
        <v>5580</v>
      </c>
      <c r="B40" s="29" t="s">
        <v>130</v>
      </c>
      <c r="C40" s="30">
        <v>0</v>
      </c>
      <c r="D40" s="31">
        <v>0</v>
      </c>
      <c r="E40" s="86">
        <v>0</v>
      </c>
      <c r="F40" s="30">
        <v>0</v>
      </c>
    </row>
    <row r="41" spans="1:6" ht="14.25" customHeight="1" x14ac:dyDescent="0.2">
      <c r="A41" s="20" t="s">
        <v>50</v>
      </c>
      <c r="B41" s="29" t="s">
        <v>51</v>
      </c>
      <c r="C41" s="30">
        <v>0</v>
      </c>
      <c r="D41" s="31">
        <v>9074888</v>
      </c>
      <c r="E41" s="85">
        <v>11929752.33</v>
      </c>
      <c r="F41" s="30">
        <v>0</v>
      </c>
    </row>
    <row r="42" spans="1:6" ht="14.25" customHeight="1" x14ac:dyDescent="0.3">
      <c r="A42" s="20" t="s">
        <v>53</v>
      </c>
      <c r="B42" s="58" t="s">
        <v>54</v>
      </c>
      <c r="C42" s="59">
        <v>0</v>
      </c>
      <c r="D42" s="60">
        <v>0</v>
      </c>
      <c r="E42" s="60">
        <v>0</v>
      </c>
      <c r="F42" s="59">
        <v>0</v>
      </c>
    </row>
    <row r="43" spans="1:6" ht="14.25" customHeight="1" x14ac:dyDescent="0.2">
      <c r="A43" s="20" t="s">
        <v>55</v>
      </c>
      <c r="B43" s="58" t="s">
        <v>56</v>
      </c>
      <c r="C43" s="59">
        <v>0</v>
      </c>
      <c r="D43" s="60">
        <v>19012</v>
      </c>
      <c r="E43" s="84">
        <v>19012.45</v>
      </c>
      <c r="F43" s="59">
        <v>0</v>
      </c>
    </row>
    <row r="44" spans="1:6" ht="14.25" customHeight="1" x14ac:dyDescent="0.2">
      <c r="A44" s="20" t="s">
        <v>57</v>
      </c>
      <c r="B44" s="32" t="s">
        <v>58</v>
      </c>
      <c r="C44" s="59">
        <v>0</v>
      </c>
      <c r="D44" s="60">
        <v>33559</v>
      </c>
      <c r="E44" s="84">
        <v>33558.89</v>
      </c>
      <c r="F44" s="59">
        <v>0</v>
      </c>
    </row>
    <row r="45" spans="1:6" ht="14.25" customHeight="1" x14ac:dyDescent="0.2">
      <c r="A45" s="20">
        <v>57</v>
      </c>
      <c r="B45" s="42" t="s">
        <v>59</v>
      </c>
      <c r="C45" s="61">
        <v>0</v>
      </c>
      <c r="D45" s="87">
        <v>8212532</v>
      </c>
      <c r="E45" s="84">
        <v>16923638.199999999</v>
      </c>
      <c r="F45" s="61">
        <v>0</v>
      </c>
    </row>
    <row r="46" spans="1:6" ht="14.25" customHeight="1" x14ac:dyDescent="0.3">
      <c r="A46" s="62"/>
      <c r="B46" s="63" t="s">
        <v>60</v>
      </c>
      <c r="C46" s="64">
        <f>C11+C28</f>
        <v>0</v>
      </c>
      <c r="D46" s="64">
        <f>D11+D28</f>
        <v>654074737</v>
      </c>
      <c r="E46" s="64">
        <f>E11+E28</f>
        <v>674475789.51999998</v>
      </c>
      <c r="F46" s="64">
        <f>F11+F28</f>
        <v>0</v>
      </c>
    </row>
    <row r="47" spans="1:6" ht="14.25" customHeight="1" x14ac:dyDescent="0.3">
      <c r="A47" s="65"/>
      <c r="B47" s="21" t="s">
        <v>61</v>
      </c>
      <c r="C47" s="22"/>
      <c r="D47" s="23"/>
      <c r="E47" s="22"/>
      <c r="F47" s="23"/>
    </row>
    <row r="48" spans="1:6" ht="14.25" customHeight="1" x14ac:dyDescent="0.3">
      <c r="A48" s="20"/>
      <c r="B48" s="24" t="s">
        <v>62</v>
      </c>
      <c r="C48" s="45">
        <f>C49+C59+C60</f>
        <v>0</v>
      </c>
      <c r="D48" s="45">
        <f>D49+D59+D60</f>
        <v>572597691</v>
      </c>
      <c r="E48" s="45">
        <f>E49+E59+E60</f>
        <v>574605252.65999997</v>
      </c>
      <c r="F48" s="45">
        <f>F49+F59+F60</f>
        <v>0</v>
      </c>
    </row>
    <row r="49" spans="1:6" ht="14.25" customHeight="1" x14ac:dyDescent="0.3">
      <c r="A49" s="20"/>
      <c r="B49" s="26" t="s">
        <v>63</v>
      </c>
      <c r="C49" s="66">
        <f>C50+C51+C52+C53+C54+C55+C56+C57+C58</f>
        <v>0</v>
      </c>
      <c r="D49" s="67">
        <f>D50+D51+D52+D53+D54+D55+D56+D57+D58</f>
        <v>17737222</v>
      </c>
      <c r="E49" s="67">
        <f>E50+E51+E52+E53+E54+E55+E56+E57+E58</f>
        <v>17907638.629999999</v>
      </c>
      <c r="F49" s="66">
        <f>F50+F51+F52+F53+F54+F55+F56+F57+F58</f>
        <v>0</v>
      </c>
    </row>
    <row r="50" spans="1:6" ht="14.25" customHeight="1" x14ac:dyDescent="0.3">
      <c r="A50" s="20" t="s">
        <v>64</v>
      </c>
      <c r="B50" s="48" t="s">
        <v>65</v>
      </c>
      <c r="C50" s="38">
        <v>0</v>
      </c>
      <c r="D50" s="39">
        <v>1000000</v>
      </c>
      <c r="E50" s="39">
        <v>1000000</v>
      </c>
      <c r="F50" s="38">
        <v>0</v>
      </c>
    </row>
    <row r="51" spans="1:6" ht="14.25" customHeight="1" x14ac:dyDescent="0.3">
      <c r="A51" s="20">
        <v>110</v>
      </c>
      <c r="B51" s="68" t="s">
        <v>131</v>
      </c>
      <c r="C51" s="38">
        <v>0</v>
      </c>
      <c r="D51" s="39">
        <v>0</v>
      </c>
      <c r="E51" s="39">
        <v>0</v>
      </c>
      <c r="F51" s="38">
        <v>0</v>
      </c>
    </row>
    <row r="52" spans="1:6" ht="14.25" customHeight="1" x14ac:dyDescent="0.2">
      <c r="A52" s="20" t="s">
        <v>67</v>
      </c>
      <c r="B52" s="48" t="s">
        <v>68</v>
      </c>
      <c r="C52" s="38">
        <v>0</v>
      </c>
      <c r="D52" s="39">
        <v>16460580</v>
      </c>
      <c r="E52" s="84">
        <v>10525234.49</v>
      </c>
      <c r="F52" s="38">
        <v>0</v>
      </c>
    </row>
    <row r="53" spans="1:6" ht="14.25" customHeight="1" x14ac:dyDescent="0.3">
      <c r="A53" s="20" t="s">
        <v>69</v>
      </c>
      <c r="B53" s="68" t="s">
        <v>70</v>
      </c>
      <c r="C53" s="38">
        <v>0</v>
      </c>
      <c r="D53" s="39">
        <v>0</v>
      </c>
      <c r="E53" s="39">
        <v>0</v>
      </c>
      <c r="F53" s="38">
        <v>0</v>
      </c>
    </row>
    <row r="54" spans="1:6" ht="14.25" customHeight="1" x14ac:dyDescent="0.3">
      <c r="A54" s="20" t="s">
        <v>71</v>
      </c>
      <c r="B54" s="68" t="s">
        <v>72</v>
      </c>
      <c r="C54" s="38">
        <v>0</v>
      </c>
      <c r="D54" s="39">
        <v>0</v>
      </c>
      <c r="E54" s="39">
        <v>5935345.5099999998</v>
      </c>
      <c r="F54" s="38">
        <v>0</v>
      </c>
    </row>
    <row r="55" spans="1:6" ht="14.25" customHeight="1" x14ac:dyDescent="0.3">
      <c r="A55" s="20">
        <v>118</v>
      </c>
      <c r="B55" s="68" t="s">
        <v>73</v>
      </c>
      <c r="C55" s="38">
        <v>0</v>
      </c>
      <c r="D55" s="39">
        <v>0</v>
      </c>
      <c r="E55" s="39">
        <v>0</v>
      </c>
      <c r="F55" s="38">
        <v>0</v>
      </c>
    </row>
    <row r="56" spans="1:6" ht="14.25" customHeight="1" x14ac:dyDescent="0.2">
      <c r="A56" s="20">
        <v>129</v>
      </c>
      <c r="B56" s="48" t="s">
        <v>74</v>
      </c>
      <c r="C56" s="38">
        <v>0</v>
      </c>
      <c r="D56" s="39">
        <v>276642</v>
      </c>
      <c r="E56" s="84">
        <v>447058.63</v>
      </c>
      <c r="F56" s="38">
        <v>0</v>
      </c>
    </row>
    <row r="57" spans="1:6" ht="14.25" customHeight="1" x14ac:dyDescent="0.3">
      <c r="A57" s="70" t="s">
        <v>75</v>
      </c>
      <c r="B57" s="68" t="s">
        <v>76</v>
      </c>
      <c r="C57" s="38">
        <v>0</v>
      </c>
      <c r="D57" s="39">
        <v>0</v>
      </c>
      <c r="E57" s="39">
        <v>0</v>
      </c>
      <c r="F57" s="38">
        <v>0</v>
      </c>
    </row>
    <row r="58" spans="1:6" ht="14.25" customHeight="1" x14ac:dyDescent="0.3">
      <c r="A58" s="20">
        <v>111</v>
      </c>
      <c r="B58" s="68" t="s">
        <v>77</v>
      </c>
      <c r="C58" s="38">
        <v>0</v>
      </c>
      <c r="D58" s="39">
        <v>0</v>
      </c>
      <c r="E58" s="39">
        <v>0</v>
      </c>
      <c r="F58" s="38">
        <v>0</v>
      </c>
    </row>
    <row r="59" spans="1:6" ht="14.25" customHeight="1" x14ac:dyDescent="0.3">
      <c r="A59" s="20" t="s">
        <v>78</v>
      </c>
      <c r="B59" s="37" t="s">
        <v>79</v>
      </c>
      <c r="C59" s="38">
        <v>0</v>
      </c>
      <c r="D59" s="39">
        <v>0</v>
      </c>
      <c r="E59" s="39">
        <v>0</v>
      </c>
      <c r="F59" s="38">
        <v>0</v>
      </c>
    </row>
    <row r="60" spans="1:6" ht="14.25" customHeight="1" x14ac:dyDescent="0.2">
      <c r="A60" s="20" t="s">
        <v>80</v>
      </c>
      <c r="B60" s="42" t="s">
        <v>81</v>
      </c>
      <c r="C60" s="38">
        <v>0</v>
      </c>
      <c r="D60" s="39">
        <v>554860469</v>
      </c>
      <c r="E60" s="84">
        <v>556697614.02999997</v>
      </c>
      <c r="F60" s="38">
        <v>0</v>
      </c>
    </row>
    <row r="61" spans="1:6" ht="14.25" customHeight="1" x14ac:dyDescent="0.3">
      <c r="A61" s="20"/>
      <c r="B61" s="24" t="s">
        <v>82</v>
      </c>
      <c r="C61" s="45">
        <f>C62+C66+C71+C72+C73+C74+C75</f>
        <v>0</v>
      </c>
      <c r="D61" s="45">
        <f>D62+D66+D71+D72+D73+D74+D75</f>
        <v>62525445</v>
      </c>
      <c r="E61" s="45">
        <f>E62+E66+E71+E72+E73+E74+E75</f>
        <v>63568379.93</v>
      </c>
      <c r="F61" s="45">
        <f>F62+F66+F71+F72+F73+F74+F75</f>
        <v>0</v>
      </c>
    </row>
    <row r="62" spans="1:6" ht="14.25" customHeight="1" x14ac:dyDescent="0.3">
      <c r="A62" s="20"/>
      <c r="B62" s="71" t="s">
        <v>83</v>
      </c>
      <c r="C62" s="46">
        <f>SUM(C63:C65)</f>
        <v>0</v>
      </c>
      <c r="D62" s="47">
        <f>SUM(D63:D65)</f>
        <v>0</v>
      </c>
      <c r="E62" s="47">
        <f>SUM(E63:E65)</f>
        <v>0</v>
      </c>
      <c r="F62" s="46">
        <f>SUM(F63:F65)</f>
        <v>0</v>
      </c>
    </row>
    <row r="63" spans="1:6" ht="14.25" customHeight="1" x14ac:dyDescent="0.3">
      <c r="A63" s="20">
        <v>140</v>
      </c>
      <c r="B63" s="29" t="s">
        <v>84</v>
      </c>
      <c r="C63" s="52">
        <v>0</v>
      </c>
      <c r="D63" s="53">
        <v>0</v>
      </c>
      <c r="E63" s="53">
        <v>0</v>
      </c>
      <c r="F63" s="52">
        <v>0</v>
      </c>
    </row>
    <row r="64" spans="1:6" ht="14.25" customHeight="1" x14ac:dyDescent="0.3">
      <c r="A64" s="20">
        <v>143</v>
      </c>
      <c r="B64" s="29" t="s">
        <v>85</v>
      </c>
      <c r="C64" s="52">
        <v>0</v>
      </c>
      <c r="D64" s="53">
        <v>0</v>
      </c>
      <c r="E64" s="53">
        <v>0</v>
      </c>
      <c r="F64" s="52">
        <v>0</v>
      </c>
    </row>
    <row r="65" spans="1:6" ht="14.25" customHeight="1" x14ac:dyDescent="0.3">
      <c r="A65" s="20" t="s">
        <v>86</v>
      </c>
      <c r="B65" s="29" t="s">
        <v>87</v>
      </c>
      <c r="C65" s="52">
        <v>0</v>
      </c>
      <c r="D65" s="53">
        <v>0</v>
      </c>
      <c r="E65" s="53">
        <v>0</v>
      </c>
      <c r="F65" s="52">
        <v>0</v>
      </c>
    </row>
    <row r="66" spans="1:6" ht="14.25" customHeight="1" x14ac:dyDescent="0.3">
      <c r="A66" s="20"/>
      <c r="B66" s="32" t="s">
        <v>88</v>
      </c>
      <c r="C66" s="49">
        <f>SUM(C67:C70)</f>
        <v>0</v>
      </c>
      <c r="D66" s="50">
        <f>SUM(D67:D70)</f>
        <v>332848</v>
      </c>
      <c r="E66" s="50">
        <f>SUM(E67:E70)</f>
        <v>332847.28999999998</v>
      </c>
      <c r="F66" s="49">
        <f>SUM(F67:F70)</f>
        <v>0</v>
      </c>
    </row>
    <row r="67" spans="1:6" ht="14.25" customHeight="1" x14ac:dyDescent="0.3">
      <c r="A67" s="20" t="s">
        <v>89</v>
      </c>
      <c r="B67" s="29" t="s">
        <v>90</v>
      </c>
      <c r="C67" s="52">
        <v>0</v>
      </c>
      <c r="D67" s="53">
        <v>0</v>
      </c>
      <c r="E67" s="53">
        <v>0</v>
      </c>
      <c r="F67" s="52">
        <v>0</v>
      </c>
    </row>
    <row r="68" spans="1:6" ht="14.25" customHeight="1" x14ac:dyDescent="0.3">
      <c r="A68" s="20" t="s">
        <v>91</v>
      </c>
      <c r="B68" s="29" t="s">
        <v>92</v>
      </c>
      <c r="C68" s="52">
        <v>0</v>
      </c>
      <c r="D68" s="53">
        <v>0</v>
      </c>
      <c r="E68" s="53">
        <v>0</v>
      </c>
      <c r="F68" s="52">
        <v>0</v>
      </c>
    </row>
    <row r="69" spans="1:6" ht="14.25" customHeight="1" x14ac:dyDescent="0.3">
      <c r="A69" s="20" t="s">
        <v>93</v>
      </c>
      <c r="B69" s="29" t="s">
        <v>94</v>
      </c>
      <c r="C69" s="52">
        <v>0</v>
      </c>
      <c r="D69" s="53">
        <v>0</v>
      </c>
      <c r="E69" s="53">
        <v>0</v>
      </c>
      <c r="F69" s="52">
        <v>0</v>
      </c>
    </row>
    <row r="70" spans="1:6" ht="14.25" customHeight="1" x14ac:dyDescent="0.2">
      <c r="A70" s="20" t="s">
        <v>95</v>
      </c>
      <c r="B70" s="29" t="s">
        <v>96</v>
      </c>
      <c r="C70" s="52">
        <v>0</v>
      </c>
      <c r="D70" s="53">
        <v>332848</v>
      </c>
      <c r="E70" s="83">
        <v>332847.28999999998</v>
      </c>
      <c r="F70" s="52">
        <v>0</v>
      </c>
    </row>
    <row r="71" spans="1:6" ht="14.25" customHeight="1" x14ac:dyDescent="0.3">
      <c r="A71" s="20" t="s">
        <v>97</v>
      </c>
      <c r="B71" s="37" t="s">
        <v>98</v>
      </c>
      <c r="C71" s="38">
        <v>0</v>
      </c>
      <c r="D71" s="39">
        <v>0</v>
      </c>
      <c r="E71" s="39">
        <v>0</v>
      </c>
      <c r="F71" s="38">
        <v>0</v>
      </c>
    </row>
    <row r="72" spans="1:6" ht="14.25" customHeight="1" x14ac:dyDescent="0.2">
      <c r="A72" s="20">
        <v>479</v>
      </c>
      <c r="B72" s="32" t="s">
        <v>99</v>
      </c>
      <c r="C72" s="38">
        <v>0</v>
      </c>
      <c r="D72" s="39">
        <v>62192597</v>
      </c>
      <c r="E72" s="83">
        <v>63235532.640000001</v>
      </c>
      <c r="F72" s="38">
        <v>0</v>
      </c>
    </row>
    <row r="73" spans="1:6" ht="14.25" customHeight="1" x14ac:dyDescent="0.3">
      <c r="A73" s="20">
        <v>181</v>
      </c>
      <c r="B73" s="37" t="s">
        <v>100</v>
      </c>
      <c r="C73" s="38">
        <v>0</v>
      </c>
      <c r="D73" s="39">
        <v>0</v>
      </c>
      <c r="E73" s="39">
        <v>0</v>
      </c>
      <c r="F73" s="38">
        <v>0</v>
      </c>
    </row>
    <row r="74" spans="1:6" ht="14.25" customHeight="1" x14ac:dyDescent="0.3">
      <c r="A74" s="20"/>
      <c r="B74" s="37" t="s">
        <v>101</v>
      </c>
      <c r="C74" s="38">
        <v>0</v>
      </c>
      <c r="D74" s="39">
        <v>0</v>
      </c>
      <c r="E74" s="39">
        <v>0</v>
      </c>
      <c r="F74" s="38">
        <v>0</v>
      </c>
    </row>
    <row r="75" spans="1:6" ht="14.25" customHeight="1" x14ac:dyDescent="0.3">
      <c r="A75" s="20"/>
      <c r="B75" s="72" t="s">
        <v>102</v>
      </c>
      <c r="C75" s="73">
        <v>0</v>
      </c>
      <c r="D75" s="74">
        <v>0</v>
      </c>
      <c r="E75" s="74">
        <v>0</v>
      </c>
      <c r="F75" s="73">
        <v>0</v>
      </c>
    </row>
    <row r="76" spans="1:6" ht="14.25" customHeight="1" x14ac:dyDescent="0.3">
      <c r="A76" s="20"/>
      <c r="B76" s="24" t="s">
        <v>103</v>
      </c>
      <c r="C76" s="45">
        <f>C77+C78+C82+C87+C88+C91+C92</f>
        <v>0</v>
      </c>
      <c r="D76" s="45">
        <f>D77+D78+D82+D87+D88+D91+D92</f>
        <v>18951601</v>
      </c>
      <c r="E76" s="45">
        <f>E77+E78+E82+E87+E88+E91+E92</f>
        <v>36302156.93</v>
      </c>
      <c r="F76" s="45">
        <f>F77+F78+F82+F87+F88+F91+F92</f>
        <v>0</v>
      </c>
    </row>
    <row r="77" spans="1:6" ht="14.25" customHeight="1" x14ac:dyDescent="0.3">
      <c r="A77" s="20" t="s">
        <v>104</v>
      </c>
      <c r="B77" s="71" t="s">
        <v>105</v>
      </c>
      <c r="C77" s="75">
        <v>0</v>
      </c>
      <c r="D77" s="76">
        <v>0</v>
      </c>
      <c r="E77" s="76">
        <v>0</v>
      </c>
      <c r="F77" s="75">
        <v>0</v>
      </c>
    </row>
    <row r="78" spans="1:6" ht="14.25" customHeight="1" x14ac:dyDescent="0.3">
      <c r="A78" s="20"/>
      <c r="B78" s="37" t="s">
        <v>106</v>
      </c>
      <c r="C78" s="49">
        <f>SUM(C79:C81)</f>
        <v>0</v>
      </c>
      <c r="D78" s="88">
        <f>SUM(D79:D81)</f>
        <v>12332146.67</v>
      </c>
      <c r="E78" s="50">
        <f>SUM(E79:E81)</f>
        <v>12308830.960000001</v>
      </c>
      <c r="F78" s="49">
        <f>SUM(F79:F81)</f>
        <v>0</v>
      </c>
    </row>
    <row r="79" spans="1:6" ht="14.25" customHeight="1" x14ac:dyDescent="0.2">
      <c r="A79" s="20">
        <v>5290</v>
      </c>
      <c r="B79" s="29" t="s">
        <v>84</v>
      </c>
      <c r="C79" s="52">
        <v>0</v>
      </c>
      <c r="D79" s="89">
        <f>1743359-30000</f>
        <v>1713359</v>
      </c>
      <c r="E79" s="83">
        <v>2129971.62</v>
      </c>
      <c r="F79" s="52">
        <v>0</v>
      </c>
    </row>
    <row r="80" spans="1:6" ht="14.25" customHeight="1" x14ac:dyDescent="0.3">
      <c r="A80" s="20">
        <v>5293</v>
      </c>
      <c r="B80" s="29" t="s">
        <v>107</v>
      </c>
      <c r="C80" s="52">
        <v>0</v>
      </c>
      <c r="D80" s="89"/>
      <c r="E80" s="53">
        <v>0</v>
      </c>
      <c r="F80" s="52">
        <v>0</v>
      </c>
    </row>
    <row r="81" spans="1:6" ht="14.25" customHeight="1" x14ac:dyDescent="0.2">
      <c r="A81" s="20" t="s">
        <v>108</v>
      </c>
      <c r="B81" s="29" t="s">
        <v>87</v>
      </c>
      <c r="C81" s="52">
        <v>0</v>
      </c>
      <c r="D81" s="89">
        <v>10618787.67</v>
      </c>
      <c r="E81" s="83">
        <v>10178859.34</v>
      </c>
      <c r="F81" s="52">
        <v>0</v>
      </c>
    </row>
    <row r="82" spans="1:6" ht="14.25" customHeight="1" x14ac:dyDescent="0.3">
      <c r="A82" s="20"/>
      <c r="B82" s="32" t="s">
        <v>109</v>
      </c>
      <c r="C82" s="49">
        <f>SUM(C83:C86)</f>
        <v>0</v>
      </c>
      <c r="D82" s="50">
        <f>SUM(D83:D86)</f>
        <v>1164249.33</v>
      </c>
      <c r="E82" s="50">
        <f>SUM(E83:E86)</f>
        <v>1088788.25</v>
      </c>
      <c r="F82" s="49">
        <f>SUM(F83:F86)</f>
        <v>0</v>
      </c>
    </row>
    <row r="83" spans="1:6" ht="14.25" customHeight="1" x14ac:dyDescent="0.3">
      <c r="A83" s="20" t="s">
        <v>110</v>
      </c>
      <c r="B83" s="29" t="s">
        <v>90</v>
      </c>
      <c r="C83" s="30">
        <v>0</v>
      </c>
      <c r="D83" s="31">
        <v>0</v>
      </c>
      <c r="E83" s="31">
        <v>0</v>
      </c>
      <c r="F83" s="30">
        <v>0</v>
      </c>
    </row>
    <row r="84" spans="1:6" ht="14.25" customHeight="1" x14ac:dyDescent="0.3">
      <c r="A84" s="20" t="s">
        <v>111</v>
      </c>
      <c r="B84" s="29" t="s">
        <v>92</v>
      </c>
      <c r="C84" s="30">
        <v>0</v>
      </c>
      <c r="D84" s="31">
        <v>0</v>
      </c>
      <c r="E84" s="31">
        <v>0</v>
      </c>
      <c r="F84" s="30">
        <v>0</v>
      </c>
    </row>
    <row r="85" spans="1:6" ht="14.25" customHeight="1" x14ac:dyDescent="0.3">
      <c r="A85" s="20" t="s">
        <v>112</v>
      </c>
      <c r="B85" s="29" t="s">
        <v>94</v>
      </c>
      <c r="C85" s="30">
        <v>0</v>
      </c>
      <c r="D85" s="31">
        <v>0</v>
      </c>
      <c r="E85" s="31">
        <v>0</v>
      </c>
      <c r="F85" s="30">
        <v>0</v>
      </c>
    </row>
    <row r="86" spans="1:6" ht="14.25" customHeight="1" x14ac:dyDescent="0.2">
      <c r="A86" s="20" t="s">
        <v>113</v>
      </c>
      <c r="B86" s="35" t="s">
        <v>114</v>
      </c>
      <c r="C86" s="30">
        <v>0</v>
      </c>
      <c r="D86" s="86">
        <v>1164249.33</v>
      </c>
      <c r="E86" s="83">
        <v>1088788.25</v>
      </c>
      <c r="F86" s="30">
        <v>0</v>
      </c>
    </row>
    <row r="87" spans="1:6" ht="14.25" customHeight="1" x14ac:dyDescent="0.3">
      <c r="A87" s="20" t="s">
        <v>115</v>
      </c>
      <c r="B87" s="32" t="s">
        <v>116</v>
      </c>
      <c r="C87" s="38">
        <v>0</v>
      </c>
      <c r="D87" s="39">
        <v>0</v>
      </c>
      <c r="E87" s="39">
        <v>0</v>
      </c>
      <c r="F87" s="38">
        <v>0</v>
      </c>
    </row>
    <row r="88" spans="1:6" ht="14.25" customHeight="1" x14ac:dyDescent="0.3">
      <c r="A88" s="20"/>
      <c r="B88" s="32" t="s">
        <v>117</v>
      </c>
      <c r="C88" s="49">
        <f>SUM(C89:C90)</f>
        <v>0</v>
      </c>
      <c r="D88" s="50">
        <f>SUM(D89:D90)</f>
        <v>4796900</v>
      </c>
      <c r="E88" s="50">
        <f>SUM(E89:E90)</f>
        <v>19111941.25</v>
      </c>
      <c r="F88" s="49">
        <f>SUM(F89:F90)</f>
        <v>0</v>
      </c>
    </row>
    <row r="89" spans="1:6" ht="14.25" customHeight="1" x14ac:dyDescent="0.2">
      <c r="A89" s="20" t="s">
        <v>118</v>
      </c>
      <c r="B89" s="29" t="s">
        <v>132</v>
      </c>
      <c r="C89" s="30">
        <v>0</v>
      </c>
      <c r="D89" s="86">
        <v>3261019</v>
      </c>
      <c r="E89" s="85">
        <v>14185646.76</v>
      </c>
      <c r="F89" s="30">
        <v>0</v>
      </c>
    </row>
    <row r="90" spans="1:6" ht="14.25" customHeight="1" x14ac:dyDescent="0.2">
      <c r="A90" s="20" t="s">
        <v>120</v>
      </c>
      <c r="B90" s="29" t="s">
        <v>121</v>
      </c>
      <c r="C90" s="30">
        <v>0</v>
      </c>
      <c r="D90" s="86">
        <v>1535881</v>
      </c>
      <c r="E90" s="83">
        <v>4926294.49</v>
      </c>
      <c r="F90" s="30">
        <v>0</v>
      </c>
    </row>
    <row r="91" spans="1:6" ht="14.25" customHeight="1" x14ac:dyDescent="0.2">
      <c r="A91" s="20" t="s">
        <v>122</v>
      </c>
      <c r="B91" s="32" t="s">
        <v>133</v>
      </c>
      <c r="C91" s="38">
        <v>0</v>
      </c>
      <c r="D91" s="39">
        <v>658305</v>
      </c>
      <c r="E91" s="83">
        <v>3792596.47</v>
      </c>
      <c r="F91" s="38">
        <v>0</v>
      </c>
    </row>
    <row r="92" spans="1:6" ht="14.25" customHeight="1" x14ac:dyDescent="0.3">
      <c r="A92" s="20"/>
      <c r="B92" s="42" t="s">
        <v>124</v>
      </c>
      <c r="C92" s="73">
        <v>0</v>
      </c>
      <c r="D92" s="74">
        <v>0</v>
      </c>
      <c r="E92" s="74">
        <v>0</v>
      </c>
      <c r="F92" s="73">
        <v>0</v>
      </c>
    </row>
    <row r="93" spans="1:6" ht="14.25" customHeight="1" x14ac:dyDescent="0.3">
      <c r="A93" s="62"/>
      <c r="B93" s="63" t="s">
        <v>125</v>
      </c>
      <c r="C93" s="64">
        <f>C48+C61+C76</f>
        <v>0</v>
      </c>
      <c r="D93" s="64">
        <f>D48+D61+D76</f>
        <v>654074737</v>
      </c>
      <c r="E93" s="64">
        <f>E48+E61+E76</f>
        <v>674475789.51999986</v>
      </c>
      <c r="F93" s="64">
        <f>F48+F61+F76</f>
        <v>0</v>
      </c>
    </row>
    <row r="94" spans="1:6" ht="14.25" customHeight="1" x14ac:dyDescent="0.3">
      <c r="A94" s="78"/>
      <c r="B94" s="79"/>
      <c r="C94" s="4"/>
      <c r="D94" s="4"/>
    </row>
    <row r="95" spans="1:6" ht="14.25" customHeight="1" x14ac:dyDescent="0.3">
      <c r="B95" s="80"/>
    </row>
    <row r="96" spans="1:6" ht="14.25" customHeight="1" x14ac:dyDescent="0.3">
      <c r="B96" s="80"/>
    </row>
    <row r="97" spans="2:3" ht="14.25" customHeight="1" x14ac:dyDescent="0.3">
      <c r="B97" s="80"/>
    </row>
    <row r="98" spans="2:3" ht="14.25" customHeight="1" x14ac:dyDescent="0.3">
      <c r="B98" s="80"/>
    </row>
    <row r="99" spans="2:3" ht="14.25" customHeight="1" x14ac:dyDescent="0.3">
      <c r="B99" s="82"/>
    </row>
    <row r="100" spans="2:3" x14ac:dyDescent="0.3">
      <c r="C100" s="4"/>
    </row>
    <row r="101" spans="2:3" x14ac:dyDescent="0.3">
      <c r="C101" s="4"/>
    </row>
    <row r="102" spans="2:3" x14ac:dyDescent="0.3">
      <c r="C102" s="4"/>
    </row>
    <row r="103" spans="2:3" x14ac:dyDescent="0.3">
      <c r="C103" s="4"/>
    </row>
    <row r="104" spans="2:3" x14ac:dyDescent="0.3">
      <c r="C104" s="4"/>
    </row>
    <row r="105" spans="2:3" x14ac:dyDescent="0.3">
      <c r="C105" s="4"/>
    </row>
    <row r="106" spans="2:3" x14ac:dyDescent="0.3">
      <c r="C106" s="4"/>
    </row>
    <row r="107" spans="2:3" x14ac:dyDescent="0.3">
      <c r="C107" s="4"/>
    </row>
    <row r="108" spans="2:3" x14ac:dyDescent="0.3">
      <c r="C108" s="4"/>
    </row>
    <row r="109" spans="2:3" x14ac:dyDescent="0.3">
      <c r="C109" s="4"/>
    </row>
    <row r="110" spans="2:3" x14ac:dyDescent="0.3">
      <c r="C110" s="4"/>
    </row>
    <row r="111" spans="2:3" x14ac:dyDescent="0.3">
      <c r="C111" s="4"/>
    </row>
    <row r="112" spans="2:3" x14ac:dyDescent="0.3">
      <c r="C112" s="4"/>
    </row>
  </sheetData>
  <mergeCells count="5">
    <mergeCell ref="C1:F1"/>
    <mergeCell ref="C2:F2"/>
    <mergeCell ref="C3:F3"/>
    <mergeCell ref="B5:D5"/>
    <mergeCell ref="B7:F7"/>
  </mergeCells>
  <dataValidations count="1">
    <dataValidation type="decimal" allowBlank="1" showErrorMessage="1" errorTitle="Error de datos" error="Sólo son posibles valores numéricos" sqref="C63:F65 IY63:JB65 SU63:SX65 ACQ63:ACT65 AMM63:AMP65 AWI63:AWL65 BGE63:BGH65 BQA63:BQD65 BZW63:BZZ65 CJS63:CJV65 CTO63:CTR65 DDK63:DDN65 DNG63:DNJ65 DXC63:DXF65 EGY63:EHB65 EQU63:EQX65 FAQ63:FAT65 FKM63:FKP65 FUI63:FUL65 GEE63:GEH65 GOA63:GOD65 GXW63:GXZ65 HHS63:HHV65 HRO63:HRR65 IBK63:IBN65 ILG63:ILJ65 IVC63:IVF65 JEY63:JFB65 JOU63:JOX65 JYQ63:JYT65 KIM63:KIP65 KSI63:KSL65 LCE63:LCH65 LMA63:LMD65 LVW63:LVZ65 MFS63:MFV65 MPO63:MPR65 MZK63:MZN65 NJG63:NJJ65 NTC63:NTF65 OCY63:ODB65 OMU63:OMX65 OWQ63:OWT65 PGM63:PGP65 PQI63:PQL65 QAE63:QAH65 QKA63:QKD65 QTW63:QTZ65 RDS63:RDV65 RNO63:RNR65 RXK63:RXN65 SHG63:SHJ65 SRC63:SRF65 TAY63:TBB65 TKU63:TKX65 TUQ63:TUT65 UEM63:UEP65 UOI63:UOL65 UYE63:UYH65 VIA63:VID65 VRW63:VRZ65 WBS63:WBV65 WLO63:WLR65 WVK63:WVN65 C65599:F65601 IY65599:JB65601 SU65599:SX65601 ACQ65599:ACT65601 AMM65599:AMP65601 AWI65599:AWL65601 BGE65599:BGH65601 BQA65599:BQD65601 BZW65599:BZZ65601 CJS65599:CJV65601 CTO65599:CTR65601 DDK65599:DDN65601 DNG65599:DNJ65601 DXC65599:DXF65601 EGY65599:EHB65601 EQU65599:EQX65601 FAQ65599:FAT65601 FKM65599:FKP65601 FUI65599:FUL65601 GEE65599:GEH65601 GOA65599:GOD65601 GXW65599:GXZ65601 HHS65599:HHV65601 HRO65599:HRR65601 IBK65599:IBN65601 ILG65599:ILJ65601 IVC65599:IVF65601 JEY65599:JFB65601 JOU65599:JOX65601 JYQ65599:JYT65601 KIM65599:KIP65601 KSI65599:KSL65601 LCE65599:LCH65601 LMA65599:LMD65601 LVW65599:LVZ65601 MFS65599:MFV65601 MPO65599:MPR65601 MZK65599:MZN65601 NJG65599:NJJ65601 NTC65599:NTF65601 OCY65599:ODB65601 OMU65599:OMX65601 OWQ65599:OWT65601 PGM65599:PGP65601 PQI65599:PQL65601 QAE65599:QAH65601 QKA65599:QKD65601 QTW65599:QTZ65601 RDS65599:RDV65601 RNO65599:RNR65601 RXK65599:RXN65601 SHG65599:SHJ65601 SRC65599:SRF65601 TAY65599:TBB65601 TKU65599:TKX65601 TUQ65599:TUT65601 UEM65599:UEP65601 UOI65599:UOL65601 UYE65599:UYH65601 VIA65599:VID65601 VRW65599:VRZ65601 WBS65599:WBV65601 WLO65599:WLR65601 WVK65599:WVN65601 C131135:F131137 IY131135:JB131137 SU131135:SX131137 ACQ131135:ACT131137 AMM131135:AMP131137 AWI131135:AWL131137 BGE131135:BGH131137 BQA131135:BQD131137 BZW131135:BZZ131137 CJS131135:CJV131137 CTO131135:CTR131137 DDK131135:DDN131137 DNG131135:DNJ131137 DXC131135:DXF131137 EGY131135:EHB131137 EQU131135:EQX131137 FAQ131135:FAT131137 FKM131135:FKP131137 FUI131135:FUL131137 GEE131135:GEH131137 GOA131135:GOD131137 GXW131135:GXZ131137 HHS131135:HHV131137 HRO131135:HRR131137 IBK131135:IBN131137 ILG131135:ILJ131137 IVC131135:IVF131137 JEY131135:JFB131137 JOU131135:JOX131137 JYQ131135:JYT131137 KIM131135:KIP131137 KSI131135:KSL131137 LCE131135:LCH131137 LMA131135:LMD131137 LVW131135:LVZ131137 MFS131135:MFV131137 MPO131135:MPR131137 MZK131135:MZN131137 NJG131135:NJJ131137 NTC131135:NTF131137 OCY131135:ODB131137 OMU131135:OMX131137 OWQ131135:OWT131137 PGM131135:PGP131137 PQI131135:PQL131137 QAE131135:QAH131137 QKA131135:QKD131137 QTW131135:QTZ131137 RDS131135:RDV131137 RNO131135:RNR131137 RXK131135:RXN131137 SHG131135:SHJ131137 SRC131135:SRF131137 TAY131135:TBB131137 TKU131135:TKX131137 TUQ131135:TUT131137 UEM131135:UEP131137 UOI131135:UOL131137 UYE131135:UYH131137 VIA131135:VID131137 VRW131135:VRZ131137 WBS131135:WBV131137 WLO131135:WLR131137 WVK131135:WVN131137 C196671:F196673 IY196671:JB196673 SU196671:SX196673 ACQ196671:ACT196673 AMM196671:AMP196673 AWI196671:AWL196673 BGE196671:BGH196673 BQA196671:BQD196673 BZW196671:BZZ196673 CJS196671:CJV196673 CTO196671:CTR196673 DDK196671:DDN196673 DNG196671:DNJ196673 DXC196671:DXF196673 EGY196671:EHB196673 EQU196671:EQX196673 FAQ196671:FAT196673 FKM196671:FKP196673 FUI196671:FUL196673 GEE196671:GEH196673 GOA196671:GOD196673 GXW196671:GXZ196673 HHS196671:HHV196673 HRO196671:HRR196673 IBK196671:IBN196673 ILG196671:ILJ196673 IVC196671:IVF196673 JEY196671:JFB196673 JOU196671:JOX196673 JYQ196671:JYT196673 KIM196671:KIP196673 KSI196671:KSL196673 LCE196671:LCH196673 LMA196671:LMD196673 LVW196671:LVZ196673 MFS196671:MFV196673 MPO196671:MPR196673 MZK196671:MZN196673 NJG196671:NJJ196673 NTC196671:NTF196673 OCY196671:ODB196673 OMU196671:OMX196673 OWQ196671:OWT196673 PGM196671:PGP196673 PQI196671:PQL196673 QAE196671:QAH196673 QKA196671:QKD196673 QTW196671:QTZ196673 RDS196671:RDV196673 RNO196671:RNR196673 RXK196671:RXN196673 SHG196671:SHJ196673 SRC196671:SRF196673 TAY196671:TBB196673 TKU196671:TKX196673 TUQ196671:TUT196673 UEM196671:UEP196673 UOI196671:UOL196673 UYE196671:UYH196673 VIA196671:VID196673 VRW196671:VRZ196673 WBS196671:WBV196673 WLO196671:WLR196673 WVK196671:WVN196673 C262207:F262209 IY262207:JB262209 SU262207:SX262209 ACQ262207:ACT262209 AMM262207:AMP262209 AWI262207:AWL262209 BGE262207:BGH262209 BQA262207:BQD262209 BZW262207:BZZ262209 CJS262207:CJV262209 CTO262207:CTR262209 DDK262207:DDN262209 DNG262207:DNJ262209 DXC262207:DXF262209 EGY262207:EHB262209 EQU262207:EQX262209 FAQ262207:FAT262209 FKM262207:FKP262209 FUI262207:FUL262209 GEE262207:GEH262209 GOA262207:GOD262209 GXW262207:GXZ262209 HHS262207:HHV262209 HRO262207:HRR262209 IBK262207:IBN262209 ILG262207:ILJ262209 IVC262207:IVF262209 JEY262207:JFB262209 JOU262207:JOX262209 JYQ262207:JYT262209 KIM262207:KIP262209 KSI262207:KSL262209 LCE262207:LCH262209 LMA262207:LMD262209 LVW262207:LVZ262209 MFS262207:MFV262209 MPO262207:MPR262209 MZK262207:MZN262209 NJG262207:NJJ262209 NTC262207:NTF262209 OCY262207:ODB262209 OMU262207:OMX262209 OWQ262207:OWT262209 PGM262207:PGP262209 PQI262207:PQL262209 QAE262207:QAH262209 QKA262207:QKD262209 QTW262207:QTZ262209 RDS262207:RDV262209 RNO262207:RNR262209 RXK262207:RXN262209 SHG262207:SHJ262209 SRC262207:SRF262209 TAY262207:TBB262209 TKU262207:TKX262209 TUQ262207:TUT262209 UEM262207:UEP262209 UOI262207:UOL262209 UYE262207:UYH262209 VIA262207:VID262209 VRW262207:VRZ262209 WBS262207:WBV262209 WLO262207:WLR262209 WVK262207:WVN262209 C327743:F327745 IY327743:JB327745 SU327743:SX327745 ACQ327743:ACT327745 AMM327743:AMP327745 AWI327743:AWL327745 BGE327743:BGH327745 BQA327743:BQD327745 BZW327743:BZZ327745 CJS327743:CJV327745 CTO327743:CTR327745 DDK327743:DDN327745 DNG327743:DNJ327745 DXC327743:DXF327745 EGY327743:EHB327745 EQU327743:EQX327745 FAQ327743:FAT327745 FKM327743:FKP327745 FUI327743:FUL327745 GEE327743:GEH327745 GOA327743:GOD327745 GXW327743:GXZ327745 HHS327743:HHV327745 HRO327743:HRR327745 IBK327743:IBN327745 ILG327743:ILJ327745 IVC327743:IVF327745 JEY327743:JFB327745 JOU327743:JOX327745 JYQ327743:JYT327745 KIM327743:KIP327745 KSI327743:KSL327745 LCE327743:LCH327745 LMA327743:LMD327745 LVW327743:LVZ327745 MFS327743:MFV327745 MPO327743:MPR327745 MZK327743:MZN327745 NJG327743:NJJ327745 NTC327743:NTF327745 OCY327743:ODB327745 OMU327743:OMX327745 OWQ327743:OWT327745 PGM327743:PGP327745 PQI327743:PQL327745 QAE327743:QAH327745 QKA327743:QKD327745 QTW327743:QTZ327745 RDS327743:RDV327745 RNO327743:RNR327745 RXK327743:RXN327745 SHG327743:SHJ327745 SRC327743:SRF327745 TAY327743:TBB327745 TKU327743:TKX327745 TUQ327743:TUT327745 UEM327743:UEP327745 UOI327743:UOL327745 UYE327743:UYH327745 VIA327743:VID327745 VRW327743:VRZ327745 WBS327743:WBV327745 WLO327743:WLR327745 WVK327743:WVN327745 C393279:F393281 IY393279:JB393281 SU393279:SX393281 ACQ393279:ACT393281 AMM393279:AMP393281 AWI393279:AWL393281 BGE393279:BGH393281 BQA393279:BQD393281 BZW393279:BZZ393281 CJS393279:CJV393281 CTO393279:CTR393281 DDK393279:DDN393281 DNG393279:DNJ393281 DXC393279:DXF393281 EGY393279:EHB393281 EQU393279:EQX393281 FAQ393279:FAT393281 FKM393279:FKP393281 FUI393279:FUL393281 GEE393279:GEH393281 GOA393279:GOD393281 GXW393279:GXZ393281 HHS393279:HHV393281 HRO393279:HRR393281 IBK393279:IBN393281 ILG393279:ILJ393281 IVC393279:IVF393281 JEY393279:JFB393281 JOU393279:JOX393281 JYQ393279:JYT393281 KIM393279:KIP393281 KSI393279:KSL393281 LCE393279:LCH393281 LMA393279:LMD393281 LVW393279:LVZ393281 MFS393279:MFV393281 MPO393279:MPR393281 MZK393279:MZN393281 NJG393279:NJJ393281 NTC393279:NTF393281 OCY393279:ODB393281 OMU393279:OMX393281 OWQ393279:OWT393281 PGM393279:PGP393281 PQI393279:PQL393281 QAE393279:QAH393281 QKA393279:QKD393281 QTW393279:QTZ393281 RDS393279:RDV393281 RNO393279:RNR393281 RXK393279:RXN393281 SHG393279:SHJ393281 SRC393279:SRF393281 TAY393279:TBB393281 TKU393279:TKX393281 TUQ393279:TUT393281 UEM393279:UEP393281 UOI393279:UOL393281 UYE393279:UYH393281 VIA393279:VID393281 VRW393279:VRZ393281 WBS393279:WBV393281 WLO393279:WLR393281 WVK393279:WVN393281 C458815:F458817 IY458815:JB458817 SU458815:SX458817 ACQ458815:ACT458817 AMM458815:AMP458817 AWI458815:AWL458817 BGE458815:BGH458817 BQA458815:BQD458817 BZW458815:BZZ458817 CJS458815:CJV458817 CTO458815:CTR458817 DDK458815:DDN458817 DNG458815:DNJ458817 DXC458815:DXF458817 EGY458815:EHB458817 EQU458815:EQX458817 FAQ458815:FAT458817 FKM458815:FKP458817 FUI458815:FUL458817 GEE458815:GEH458817 GOA458815:GOD458817 GXW458815:GXZ458817 HHS458815:HHV458817 HRO458815:HRR458817 IBK458815:IBN458817 ILG458815:ILJ458817 IVC458815:IVF458817 JEY458815:JFB458817 JOU458815:JOX458817 JYQ458815:JYT458817 KIM458815:KIP458817 KSI458815:KSL458817 LCE458815:LCH458817 LMA458815:LMD458817 LVW458815:LVZ458817 MFS458815:MFV458817 MPO458815:MPR458817 MZK458815:MZN458817 NJG458815:NJJ458817 NTC458815:NTF458817 OCY458815:ODB458817 OMU458815:OMX458817 OWQ458815:OWT458817 PGM458815:PGP458817 PQI458815:PQL458817 QAE458815:QAH458817 QKA458815:QKD458817 QTW458815:QTZ458817 RDS458815:RDV458817 RNO458815:RNR458817 RXK458815:RXN458817 SHG458815:SHJ458817 SRC458815:SRF458817 TAY458815:TBB458817 TKU458815:TKX458817 TUQ458815:TUT458817 UEM458815:UEP458817 UOI458815:UOL458817 UYE458815:UYH458817 VIA458815:VID458817 VRW458815:VRZ458817 WBS458815:WBV458817 WLO458815:WLR458817 WVK458815:WVN458817 C524351:F524353 IY524351:JB524353 SU524351:SX524353 ACQ524351:ACT524353 AMM524351:AMP524353 AWI524351:AWL524353 BGE524351:BGH524353 BQA524351:BQD524353 BZW524351:BZZ524353 CJS524351:CJV524353 CTO524351:CTR524353 DDK524351:DDN524353 DNG524351:DNJ524353 DXC524351:DXF524353 EGY524351:EHB524353 EQU524351:EQX524353 FAQ524351:FAT524353 FKM524351:FKP524353 FUI524351:FUL524353 GEE524351:GEH524353 GOA524351:GOD524353 GXW524351:GXZ524353 HHS524351:HHV524353 HRO524351:HRR524353 IBK524351:IBN524353 ILG524351:ILJ524353 IVC524351:IVF524353 JEY524351:JFB524353 JOU524351:JOX524353 JYQ524351:JYT524353 KIM524351:KIP524353 KSI524351:KSL524353 LCE524351:LCH524353 LMA524351:LMD524353 LVW524351:LVZ524353 MFS524351:MFV524353 MPO524351:MPR524353 MZK524351:MZN524353 NJG524351:NJJ524353 NTC524351:NTF524353 OCY524351:ODB524353 OMU524351:OMX524353 OWQ524351:OWT524353 PGM524351:PGP524353 PQI524351:PQL524353 QAE524351:QAH524353 QKA524351:QKD524353 QTW524351:QTZ524353 RDS524351:RDV524353 RNO524351:RNR524353 RXK524351:RXN524353 SHG524351:SHJ524353 SRC524351:SRF524353 TAY524351:TBB524353 TKU524351:TKX524353 TUQ524351:TUT524353 UEM524351:UEP524353 UOI524351:UOL524353 UYE524351:UYH524353 VIA524351:VID524353 VRW524351:VRZ524353 WBS524351:WBV524353 WLO524351:WLR524353 WVK524351:WVN524353 C589887:F589889 IY589887:JB589889 SU589887:SX589889 ACQ589887:ACT589889 AMM589887:AMP589889 AWI589887:AWL589889 BGE589887:BGH589889 BQA589887:BQD589889 BZW589887:BZZ589889 CJS589887:CJV589889 CTO589887:CTR589889 DDK589887:DDN589889 DNG589887:DNJ589889 DXC589887:DXF589889 EGY589887:EHB589889 EQU589887:EQX589889 FAQ589887:FAT589889 FKM589887:FKP589889 FUI589887:FUL589889 GEE589887:GEH589889 GOA589887:GOD589889 GXW589887:GXZ589889 HHS589887:HHV589889 HRO589887:HRR589889 IBK589887:IBN589889 ILG589887:ILJ589889 IVC589887:IVF589889 JEY589887:JFB589889 JOU589887:JOX589889 JYQ589887:JYT589889 KIM589887:KIP589889 KSI589887:KSL589889 LCE589887:LCH589889 LMA589887:LMD589889 LVW589887:LVZ589889 MFS589887:MFV589889 MPO589887:MPR589889 MZK589887:MZN589889 NJG589887:NJJ589889 NTC589887:NTF589889 OCY589887:ODB589889 OMU589887:OMX589889 OWQ589887:OWT589889 PGM589887:PGP589889 PQI589887:PQL589889 QAE589887:QAH589889 QKA589887:QKD589889 QTW589887:QTZ589889 RDS589887:RDV589889 RNO589887:RNR589889 RXK589887:RXN589889 SHG589887:SHJ589889 SRC589887:SRF589889 TAY589887:TBB589889 TKU589887:TKX589889 TUQ589887:TUT589889 UEM589887:UEP589889 UOI589887:UOL589889 UYE589887:UYH589889 VIA589887:VID589889 VRW589887:VRZ589889 WBS589887:WBV589889 WLO589887:WLR589889 WVK589887:WVN589889 C655423:F655425 IY655423:JB655425 SU655423:SX655425 ACQ655423:ACT655425 AMM655423:AMP655425 AWI655423:AWL655425 BGE655423:BGH655425 BQA655423:BQD655425 BZW655423:BZZ655425 CJS655423:CJV655425 CTO655423:CTR655425 DDK655423:DDN655425 DNG655423:DNJ655425 DXC655423:DXF655425 EGY655423:EHB655425 EQU655423:EQX655425 FAQ655423:FAT655425 FKM655423:FKP655425 FUI655423:FUL655425 GEE655423:GEH655425 GOA655423:GOD655425 GXW655423:GXZ655425 HHS655423:HHV655425 HRO655423:HRR655425 IBK655423:IBN655425 ILG655423:ILJ655425 IVC655423:IVF655425 JEY655423:JFB655425 JOU655423:JOX655425 JYQ655423:JYT655425 KIM655423:KIP655425 KSI655423:KSL655425 LCE655423:LCH655425 LMA655423:LMD655425 LVW655423:LVZ655425 MFS655423:MFV655425 MPO655423:MPR655425 MZK655423:MZN655425 NJG655423:NJJ655425 NTC655423:NTF655425 OCY655423:ODB655425 OMU655423:OMX655425 OWQ655423:OWT655425 PGM655423:PGP655425 PQI655423:PQL655425 QAE655423:QAH655425 QKA655423:QKD655425 QTW655423:QTZ655425 RDS655423:RDV655425 RNO655423:RNR655425 RXK655423:RXN655425 SHG655423:SHJ655425 SRC655423:SRF655425 TAY655423:TBB655425 TKU655423:TKX655425 TUQ655423:TUT655425 UEM655423:UEP655425 UOI655423:UOL655425 UYE655423:UYH655425 VIA655423:VID655425 VRW655423:VRZ655425 WBS655423:WBV655425 WLO655423:WLR655425 WVK655423:WVN655425 C720959:F720961 IY720959:JB720961 SU720959:SX720961 ACQ720959:ACT720961 AMM720959:AMP720961 AWI720959:AWL720961 BGE720959:BGH720961 BQA720959:BQD720961 BZW720959:BZZ720961 CJS720959:CJV720961 CTO720959:CTR720961 DDK720959:DDN720961 DNG720959:DNJ720961 DXC720959:DXF720961 EGY720959:EHB720961 EQU720959:EQX720961 FAQ720959:FAT720961 FKM720959:FKP720961 FUI720959:FUL720961 GEE720959:GEH720961 GOA720959:GOD720961 GXW720959:GXZ720961 HHS720959:HHV720961 HRO720959:HRR720961 IBK720959:IBN720961 ILG720959:ILJ720961 IVC720959:IVF720961 JEY720959:JFB720961 JOU720959:JOX720961 JYQ720959:JYT720961 KIM720959:KIP720961 KSI720959:KSL720961 LCE720959:LCH720961 LMA720959:LMD720961 LVW720959:LVZ720961 MFS720959:MFV720961 MPO720959:MPR720961 MZK720959:MZN720961 NJG720959:NJJ720961 NTC720959:NTF720961 OCY720959:ODB720961 OMU720959:OMX720961 OWQ720959:OWT720961 PGM720959:PGP720961 PQI720959:PQL720961 QAE720959:QAH720961 QKA720959:QKD720961 QTW720959:QTZ720961 RDS720959:RDV720961 RNO720959:RNR720961 RXK720959:RXN720961 SHG720959:SHJ720961 SRC720959:SRF720961 TAY720959:TBB720961 TKU720959:TKX720961 TUQ720959:TUT720961 UEM720959:UEP720961 UOI720959:UOL720961 UYE720959:UYH720961 VIA720959:VID720961 VRW720959:VRZ720961 WBS720959:WBV720961 WLO720959:WLR720961 WVK720959:WVN720961 C786495:F786497 IY786495:JB786497 SU786495:SX786497 ACQ786495:ACT786497 AMM786495:AMP786497 AWI786495:AWL786497 BGE786495:BGH786497 BQA786495:BQD786497 BZW786495:BZZ786497 CJS786495:CJV786497 CTO786495:CTR786497 DDK786495:DDN786497 DNG786495:DNJ786497 DXC786495:DXF786497 EGY786495:EHB786497 EQU786495:EQX786497 FAQ786495:FAT786497 FKM786495:FKP786497 FUI786495:FUL786497 GEE786495:GEH786497 GOA786495:GOD786497 GXW786495:GXZ786497 HHS786495:HHV786497 HRO786495:HRR786497 IBK786495:IBN786497 ILG786495:ILJ786497 IVC786495:IVF786497 JEY786495:JFB786497 JOU786495:JOX786497 JYQ786495:JYT786497 KIM786495:KIP786497 KSI786495:KSL786497 LCE786495:LCH786497 LMA786495:LMD786497 LVW786495:LVZ786497 MFS786495:MFV786497 MPO786495:MPR786497 MZK786495:MZN786497 NJG786495:NJJ786497 NTC786495:NTF786497 OCY786495:ODB786497 OMU786495:OMX786497 OWQ786495:OWT786497 PGM786495:PGP786497 PQI786495:PQL786497 QAE786495:QAH786497 QKA786495:QKD786497 QTW786495:QTZ786497 RDS786495:RDV786497 RNO786495:RNR786497 RXK786495:RXN786497 SHG786495:SHJ786497 SRC786495:SRF786497 TAY786495:TBB786497 TKU786495:TKX786497 TUQ786495:TUT786497 UEM786495:UEP786497 UOI786495:UOL786497 UYE786495:UYH786497 VIA786495:VID786497 VRW786495:VRZ786497 WBS786495:WBV786497 WLO786495:WLR786497 WVK786495:WVN786497 C852031:F852033 IY852031:JB852033 SU852031:SX852033 ACQ852031:ACT852033 AMM852031:AMP852033 AWI852031:AWL852033 BGE852031:BGH852033 BQA852031:BQD852033 BZW852031:BZZ852033 CJS852031:CJV852033 CTO852031:CTR852033 DDK852031:DDN852033 DNG852031:DNJ852033 DXC852031:DXF852033 EGY852031:EHB852033 EQU852031:EQX852033 FAQ852031:FAT852033 FKM852031:FKP852033 FUI852031:FUL852033 GEE852031:GEH852033 GOA852031:GOD852033 GXW852031:GXZ852033 HHS852031:HHV852033 HRO852031:HRR852033 IBK852031:IBN852033 ILG852031:ILJ852033 IVC852031:IVF852033 JEY852031:JFB852033 JOU852031:JOX852033 JYQ852031:JYT852033 KIM852031:KIP852033 KSI852031:KSL852033 LCE852031:LCH852033 LMA852031:LMD852033 LVW852031:LVZ852033 MFS852031:MFV852033 MPO852031:MPR852033 MZK852031:MZN852033 NJG852031:NJJ852033 NTC852031:NTF852033 OCY852031:ODB852033 OMU852031:OMX852033 OWQ852031:OWT852033 PGM852031:PGP852033 PQI852031:PQL852033 QAE852031:QAH852033 QKA852031:QKD852033 QTW852031:QTZ852033 RDS852031:RDV852033 RNO852031:RNR852033 RXK852031:RXN852033 SHG852031:SHJ852033 SRC852031:SRF852033 TAY852031:TBB852033 TKU852031:TKX852033 TUQ852031:TUT852033 UEM852031:UEP852033 UOI852031:UOL852033 UYE852031:UYH852033 VIA852031:VID852033 VRW852031:VRZ852033 WBS852031:WBV852033 WLO852031:WLR852033 WVK852031:WVN852033 C917567:F917569 IY917567:JB917569 SU917567:SX917569 ACQ917567:ACT917569 AMM917567:AMP917569 AWI917567:AWL917569 BGE917567:BGH917569 BQA917567:BQD917569 BZW917567:BZZ917569 CJS917567:CJV917569 CTO917567:CTR917569 DDK917567:DDN917569 DNG917567:DNJ917569 DXC917567:DXF917569 EGY917567:EHB917569 EQU917567:EQX917569 FAQ917567:FAT917569 FKM917567:FKP917569 FUI917567:FUL917569 GEE917567:GEH917569 GOA917567:GOD917569 GXW917567:GXZ917569 HHS917567:HHV917569 HRO917567:HRR917569 IBK917567:IBN917569 ILG917567:ILJ917569 IVC917567:IVF917569 JEY917567:JFB917569 JOU917567:JOX917569 JYQ917567:JYT917569 KIM917567:KIP917569 KSI917567:KSL917569 LCE917567:LCH917569 LMA917567:LMD917569 LVW917567:LVZ917569 MFS917567:MFV917569 MPO917567:MPR917569 MZK917567:MZN917569 NJG917567:NJJ917569 NTC917567:NTF917569 OCY917567:ODB917569 OMU917567:OMX917569 OWQ917567:OWT917569 PGM917567:PGP917569 PQI917567:PQL917569 QAE917567:QAH917569 QKA917567:QKD917569 QTW917567:QTZ917569 RDS917567:RDV917569 RNO917567:RNR917569 RXK917567:RXN917569 SHG917567:SHJ917569 SRC917567:SRF917569 TAY917567:TBB917569 TKU917567:TKX917569 TUQ917567:TUT917569 UEM917567:UEP917569 UOI917567:UOL917569 UYE917567:UYH917569 VIA917567:VID917569 VRW917567:VRZ917569 WBS917567:WBV917569 WLO917567:WLR917569 WVK917567:WVN917569 C983103:F983105 IY983103:JB983105 SU983103:SX983105 ACQ983103:ACT983105 AMM983103:AMP983105 AWI983103:AWL983105 BGE983103:BGH983105 BQA983103:BQD983105 BZW983103:BZZ983105 CJS983103:CJV983105 CTO983103:CTR983105 DDK983103:DDN983105 DNG983103:DNJ983105 DXC983103:DXF983105 EGY983103:EHB983105 EQU983103:EQX983105 FAQ983103:FAT983105 FKM983103:FKP983105 FUI983103:FUL983105 GEE983103:GEH983105 GOA983103:GOD983105 GXW983103:GXZ983105 HHS983103:HHV983105 HRO983103:HRR983105 IBK983103:IBN983105 ILG983103:ILJ983105 IVC983103:IVF983105 JEY983103:JFB983105 JOU983103:JOX983105 JYQ983103:JYT983105 KIM983103:KIP983105 KSI983103:KSL983105 LCE983103:LCH983105 LMA983103:LMD983105 LVW983103:LVZ983105 MFS983103:MFV983105 MPO983103:MPR983105 MZK983103:MZN983105 NJG983103:NJJ983105 NTC983103:NTF983105 OCY983103:ODB983105 OMU983103:OMX983105 OWQ983103:OWT983105 PGM983103:PGP983105 PQI983103:PQL983105 QAE983103:QAH983105 QKA983103:QKD983105 QTW983103:QTZ983105 RDS983103:RDV983105 RNO983103:RNR983105 RXK983103:RXN983105 SHG983103:SHJ983105 SRC983103:SRF983105 TAY983103:TBB983105 TKU983103:TKX983105 TUQ983103:TUT983105 UEM983103:UEP983105 UOI983103:UOL983105 UYE983103:UYH983105 VIA983103:VID983105 VRW983103:VRZ983105 WBS983103:WBV983105 WLO983103:WLR983105 WVK983103:WVN983105 C26:F27 IY26:JB27 SU26:SX27 ACQ26:ACT27 AMM26:AMP27 AWI26:AWL27 BGE26:BGH27 BQA26:BQD27 BZW26:BZZ27 CJS26:CJV27 CTO26:CTR27 DDK26:DDN27 DNG26:DNJ27 DXC26:DXF27 EGY26:EHB27 EQU26:EQX27 FAQ26:FAT27 FKM26:FKP27 FUI26:FUL27 GEE26:GEH27 GOA26:GOD27 GXW26:GXZ27 HHS26:HHV27 HRO26:HRR27 IBK26:IBN27 ILG26:ILJ27 IVC26:IVF27 JEY26:JFB27 JOU26:JOX27 JYQ26:JYT27 KIM26:KIP27 KSI26:KSL27 LCE26:LCH27 LMA26:LMD27 LVW26:LVZ27 MFS26:MFV27 MPO26:MPR27 MZK26:MZN27 NJG26:NJJ27 NTC26:NTF27 OCY26:ODB27 OMU26:OMX27 OWQ26:OWT27 PGM26:PGP27 PQI26:PQL27 QAE26:QAH27 QKA26:QKD27 QTW26:QTZ27 RDS26:RDV27 RNO26:RNR27 RXK26:RXN27 SHG26:SHJ27 SRC26:SRF27 TAY26:TBB27 TKU26:TKX27 TUQ26:TUT27 UEM26:UEP27 UOI26:UOL27 UYE26:UYH27 VIA26:VID27 VRW26:VRZ27 WBS26:WBV27 WLO26:WLR27 WVK26:WVN27 C65562:F65563 IY65562:JB65563 SU65562:SX65563 ACQ65562:ACT65563 AMM65562:AMP65563 AWI65562:AWL65563 BGE65562:BGH65563 BQA65562:BQD65563 BZW65562:BZZ65563 CJS65562:CJV65563 CTO65562:CTR65563 DDK65562:DDN65563 DNG65562:DNJ65563 DXC65562:DXF65563 EGY65562:EHB65563 EQU65562:EQX65563 FAQ65562:FAT65563 FKM65562:FKP65563 FUI65562:FUL65563 GEE65562:GEH65563 GOA65562:GOD65563 GXW65562:GXZ65563 HHS65562:HHV65563 HRO65562:HRR65563 IBK65562:IBN65563 ILG65562:ILJ65563 IVC65562:IVF65563 JEY65562:JFB65563 JOU65562:JOX65563 JYQ65562:JYT65563 KIM65562:KIP65563 KSI65562:KSL65563 LCE65562:LCH65563 LMA65562:LMD65563 LVW65562:LVZ65563 MFS65562:MFV65563 MPO65562:MPR65563 MZK65562:MZN65563 NJG65562:NJJ65563 NTC65562:NTF65563 OCY65562:ODB65563 OMU65562:OMX65563 OWQ65562:OWT65563 PGM65562:PGP65563 PQI65562:PQL65563 QAE65562:QAH65563 QKA65562:QKD65563 QTW65562:QTZ65563 RDS65562:RDV65563 RNO65562:RNR65563 RXK65562:RXN65563 SHG65562:SHJ65563 SRC65562:SRF65563 TAY65562:TBB65563 TKU65562:TKX65563 TUQ65562:TUT65563 UEM65562:UEP65563 UOI65562:UOL65563 UYE65562:UYH65563 VIA65562:VID65563 VRW65562:VRZ65563 WBS65562:WBV65563 WLO65562:WLR65563 WVK65562:WVN65563 C131098:F131099 IY131098:JB131099 SU131098:SX131099 ACQ131098:ACT131099 AMM131098:AMP131099 AWI131098:AWL131099 BGE131098:BGH131099 BQA131098:BQD131099 BZW131098:BZZ131099 CJS131098:CJV131099 CTO131098:CTR131099 DDK131098:DDN131099 DNG131098:DNJ131099 DXC131098:DXF131099 EGY131098:EHB131099 EQU131098:EQX131099 FAQ131098:FAT131099 FKM131098:FKP131099 FUI131098:FUL131099 GEE131098:GEH131099 GOA131098:GOD131099 GXW131098:GXZ131099 HHS131098:HHV131099 HRO131098:HRR131099 IBK131098:IBN131099 ILG131098:ILJ131099 IVC131098:IVF131099 JEY131098:JFB131099 JOU131098:JOX131099 JYQ131098:JYT131099 KIM131098:KIP131099 KSI131098:KSL131099 LCE131098:LCH131099 LMA131098:LMD131099 LVW131098:LVZ131099 MFS131098:MFV131099 MPO131098:MPR131099 MZK131098:MZN131099 NJG131098:NJJ131099 NTC131098:NTF131099 OCY131098:ODB131099 OMU131098:OMX131099 OWQ131098:OWT131099 PGM131098:PGP131099 PQI131098:PQL131099 QAE131098:QAH131099 QKA131098:QKD131099 QTW131098:QTZ131099 RDS131098:RDV131099 RNO131098:RNR131099 RXK131098:RXN131099 SHG131098:SHJ131099 SRC131098:SRF131099 TAY131098:TBB131099 TKU131098:TKX131099 TUQ131098:TUT131099 UEM131098:UEP131099 UOI131098:UOL131099 UYE131098:UYH131099 VIA131098:VID131099 VRW131098:VRZ131099 WBS131098:WBV131099 WLO131098:WLR131099 WVK131098:WVN131099 C196634:F196635 IY196634:JB196635 SU196634:SX196635 ACQ196634:ACT196635 AMM196634:AMP196635 AWI196634:AWL196635 BGE196634:BGH196635 BQA196634:BQD196635 BZW196634:BZZ196635 CJS196634:CJV196635 CTO196634:CTR196635 DDK196634:DDN196635 DNG196634:DNJ196635 DXC196634:DXF196635 EGY196634:EHB196635 EQU196634:EQX196635 FAQ196634:FAT196635 FKM196634:FKP196635 FUI196634:FUL196635 GEE196634:GEH196635 GOA196634:GOD196635 GXW196634:GXZ196635 HHS196634:HHV196635 HRO196634:HRR196635 IBK196634:IBN196635 ILG196634:ILJ196635 IVC196634:IVF196635 JEY196634:JFB196635 JOU196634:JOX196635 JYQ196634:JYT196635 KIM196634:KIP196635 KSI196634:KSL196635 LCE196634:LCH196635 LMA196634:LMD196635 LVW196634:LVZ196635 MFS196634:MFV196635 MPO196634:MPR196635 MZK196634:MZN196635 NJG196634:NJJ196635 NTC196634:NTF196635 OCY196634:ODB196635 OMU196634:OMX196635 OWQ196634:OWT196635 PGM196634:PGP196635 PQI196634:PQL196635 QAE196634:QAH196635 QKA196634:QKD196635 QTW196634:QTZ196635 RDS196634:RDV196635 RNO196634:RNR196635 RXK196634:RXN196635 SHG196634:SHJ196635 SRC196634:SRF196635 TAY196634:TBB196635 TKU196634:TKX196635 TUQ196634:TUT196635 UEM196634:UEP196635 UOI196634:UOL196635 UYE196634:UYH196635 VIA196634:VID196635 VRW196634:VRZ196635 WBS196634:WBV196635 WLO196634:WLR196635 WVK196634:WVN196635 C262170:F262171 IY262170:JB262171 SU262170:SX262171 ACQ262170:ACT262171 AMM262170:AMP262171 AWI262170:AWL262171 BGE262170:BGH262171 BQA262170:BQD262171 BZW262170:BZZ262171 CJS262170:CJV262171 CTO262170:CTR262171 DDK262170:DDN262171 DNG262170:DNJ262171 DXC262170:DXF262171 EGY262170:EHB262171 EQU262170:EQX262171 FAQ262170:FAT262171 FKM262170:FKP262171 FUI262170:FUL262171 GEE262170:GEH262171 GOA262170:GOD262171 GXW262170:GXZ262171 HHS262170:HHV262171 HRO262170:HRR262171 IBK262170:IBN262171 ILG262170:ILJ262171 IVC262170:IVF262171 JEY262170:JFB262171 JOU262170:JOX262171 JYQ262170:JYT262171 KIM262170:KIP262171 KSI262170:KSL262171 LCE262170:LCH262171 LMA262170:LMD262171 LVW262170:LVZ262171 MFS262170:MFV262171 MPO262170:MPR262171 MZK262170:MZN262171 NJG262170:NJJ262171 NTC262170:NTF262171 OCY262170:ODB262171 OMU262170:OMX262171 OWQ262170:OWT262171 PGM262170:PGP262171 PQI262170:PQL262171 QAE262170:QAH262171 QKA262170:QKD262171 QTW262170:QTZ262171 RDS262170:RDV262171 RNO262170:RNR262171 RXK262170:RXN262171 SHG262170:SHJ262171 SRC262170:SRF262171 TAY262170:TBB262171 TKU262170:TKX262171 TUQ262170:TUT262171 UEM262170:UEP262171 UOI262170:UOL262171 UYE262170:UYH262171 VIA262170:VID262171 VRW262170:VRZ262171 WBS262170:WBV262171 WLO262170:WLR262171 WVK262170:WVN262171 C327706:F327707 IY327706:JB327707 SU327706:SX327707 ACQ327706:ACT327707 AMM327706:AMP327707 AWI327706:AWL327707 BGE327706:BGH327707 BQA327706:BQD327707 BZW327706:BZZ327707 CJS327706:CJV327707 CTO327706:CTR327707 DDK327706:DDN327707 DNG327706:DNJ327707 DXC327706:DXF327707 EGY327706:EHB327707 EQU327706:EQX327707 FAQ327706:FAT327707 FKM327706:FKP327707 FUI327706:FUL327707 GEE327706:GEH327707 GOA327706:GOD327707 GXW327706:GXZ327707 HHS327706:HHV327707 HRO327706:HRR327707 IBK327706:IBN327707 ILG327706:ILJ327707 IVC327706:IVF327707 JEY327706:JFB327707 JOU327706:JOX327707 JYQ327706:JYT327707 KIM327706:KIP327707 KSI327706:KSL327707 LCE327706:LCH327707 LMA327706:LMD327707 LVW327706:LVZ327707 MFS327706:MFV327707 MPO327706:MPR327707 MZK327706:MZN327707 NJG327706:NJJ327707 NTC327706:NTF327707 OCY327706:ODB327707 OMU327706:OMX327707 OWQ327706:OWT327707 PGM327706:PGP327707 PQI327706:PQL327707 QAE327706:QAH327707 QKA327706:QKD327707 QTW327706:QTZ327707 RDS327706:RDV327707 RNO327706:RNR327707 RXK327706:RXN327707 SHG327706:SHJ327707 SRC327706:SRF327707 TAY327706:TBB327707 TKU327706:TKX327707 TUQ327706:TUT327707 UEM327706:UEP327707 UOI327706:UOL327707 UYE327706:UYH327707 VIA327706:VID327707 VRW327706:VRZ327707 WBS327706:WBV327707 WLO327706:WLR327707 WVK327706:WVN327707 C393242:F393243 IY393242:JB393243 SU393242:SX393243 ACQ393242:ACT393243 AMM393242:AMP393243 AWI393242:AWL393243 BGE393242:BGH393243 BQA393242:BQD393243 BZW393242:BZZ393243 CJS393242:CJV393243 CTO393242:CTR393243 DDK393242:DDN393243 DNG393242:DNJ393243 DXC393242:DXF393243 EGY393242:EHB393243 EQU393242:EQX393243 FAQ393242:FAT393243 FKM393242:FKP393243 FUI393242:FUL393243 GEE393242:GEH393243 GOA393242:GOD393243 GXW393242:GXZ393243 HHS393242:HHV393243 HRO393242:HRR393243 IBK393242:IBN393243 ILG393242:ILJ393243 IVC393242:IVF393243 JEY393242:JFB393243 JOU393242:JOX393243 JYQ393242:JYT393243 KIM393242:KIP393243 KSI393242:KSL393243 LCE393242:LCH393243 LMA393242:LMD393243 LVW393242:LVZ393243 MFS393242:MFV393243 MPO393242:MPR393243 MZK393242:MZN393243 NJG393242:NJJ393243 NTC393242:NTF393243 OCY393242:ODB393243 OMU393242:OMX393243 OWQ393242:OWT393243 PGM393242:PGP393243 PQI393242:PQL393243 QAE393242:QAH393243 QKA393242:QKD393243 QTW393242:QTZ393243 RDS393242:RDV393243 RNO393242:RNR393243 RXK393242:RXN393243 SHG393242:SHJ393243 SRC393242:SRF393243 TAY393242:TBB393243 TKU393242:TKX393243 TUQ393242:TUT393243 UEM393242:UEP393243 UOI393242:UOL393243 UYE393242:UYH393243 VIA393242:VID393243 VRW393242:VRZ393243 WBS393242:WBV393243 WLO393242:WLR393243 WVK393242:WVN393243 C458778:F458779 IY458778:JB458779 SU458778:SX458779 ACQ458778:ACT458779 AMM458778:AMP458779 AWI458778:AWL458779 BGE458778:BGH458779 BQA458778:BQD458779 BZW458778:BZZ458779 CJS458778:CJV458779 CTO458778:CTR458779 DDK458778:DDN458779 DNG458778:DNJ458779 DXC458778:DXF458779 EGY458778:EHB458779 EQU458778:EQX458779 FAQ458778:FAT458779 FKM458778:FKP458779 FUI458778:FUL458779 GEE458778:GEH458779 GOA458778:GOD458779 GXW458778:GXZ458779 HHS458778:HHV458779 HRO458778:HRR458779 IBK458778:IBN458779 ILG458778:ILJ458779 IVC458778:IVF458779 JEY458778:JFB458779 JOU458778:JOX458779 JYQ458778:JYT458779 KIM458778:KIP458779 KSI458778:KSL458779 LCE458778:LCH458779 LMA458778:LMD458779 LVW458778:LVZ458779 MFS458778:MFV458779 MPO458778:MPR458779 MZK458778:MZN458779 NJG458778:NJJ458779 NTC458778:NTF458779 OCY458778:ODB458779 OMU458778:OMX458779 OWQ458778:OWT458779 PGM458778:PGP458779 PQI458778:PQL458779 QAE458778:QAH458779 QKA458778:QKD458779 QTW458778:QTZ458779 RDS458778:RDV458779 RNO458778:RNR458779 RXK458778:RXN458779 SHG458778:SHJ458779 SRC458778:SRF458779 TAY458778:TBB458779 TKU458778:TKX458779 TUQ458778:TUT458779 UEM458778:UEP458779 UOI458778:UOL458779 UYE458778:UYH458779 VIA458778:VID458779 VRW458778:VRZ458779 WBS458778:WBV458779 WLO458778:WLR458779 WVK458778:WVN458779 C524314:F524315 IY524314:JB524315 SU524314:SX524315 ACQ524314:ACT524315 AMM524314:AMP524315 AWI524314:AWL524315 BGE524314:BGH524315 BQA524314:BQD524315 BZW524314:BZZ524315 CJS524314:CJV524315 CTO524314:CTR524315 DDK524314:DDN524315 DNG524314:DNJ524315 DXC524314:DXF524315 EGY524314:EHB524315 EQU524314:EQX524315 FAQ524314:FAT524315 FKM524314:FKP524315 FUI524314:FUL524315 GEE524314:GEH524315 GOA524314:GOD524315 GXW524314:GXZ524315 HHS524314:HHV524315 HRO524314:HRR524315 IBK524314:IBN524315 ILG524314:ILJ524315 IVC524314:IVF524315 JEY524314:JFB524315 JOU524314:JOX524315 JYQ524314:JYT524315 KIM524314:KIP524315 KSI524314:KSL524315 LCE524314:LCH524315 LMA524314:LMD524315 LVW524314:LVZ524315 MFS524314:MFV524315 MPO524314:MPR524315 MZK524314:MZN524315 NJG524314:NJJ524315 NTC524314:NTF524315 OCY524314:ODB524315 OMU524314:OMX524315 OWQ524314:OWT524315 PGM524314:PGP524315 PQI524314:PQL524315 QAE524314:QAH524315 QKA524314:QKD524315 QTW524314:QTZ524315 RDS524314:RDV524315 RNO524314:RNR524315 RXK524314:RXN524315 SHG524314:SHJ524315 SRC524314:SRF524315 TAY524314:TBB524315 TKU524314:TKX524315 TUQ524314:TUT524315 UEM524314:UEP524315 UOI524314:UOL524315 UYE524314:UYH524315 VIA524314:VID524315 VRW524314:VRZ524315 WBS524314:WBV524315 WLO524314:WLR524315 WVK524314:WVN524315 C589850:F589851 IY589850:JB589851 SU589850:SX589851 ACQ589850:ACT589851 AMM589850:AMP589851 AWI589850:AWL589851 BGE589850:BGH589851 BQA589850:BQD589851 BZW589850:BZZ589851 CJS589850:CJV589851 CTO589850:CTR589851 DDK589850:DDN589851 DNG589850:DNJ589851 DXC589850:DXF589851 EGY589850:EHB589851 EQU589850:EQX589851 FAQ589850:FAT589851 FKM589850:FKP589851 FUI589850:FUL589851 GEE589850:GEH589851 GOA589850:GOD589851 GXW589850:GXZ589851 HHS589850:HHV589851 HRO589850:HRR589851 IBK589850:IBN589851 ILG589850:ILJ589851 IVC589850:IVF589851 JEY589850:JFB589851 JOU589850:JOX589851 JYQ589850:JYT589851 KIM589850:KIP589851 KSI589850:KSL589851 LCE589850:LCH589851 LMA589850:LMD589851 LVW589850:LVZ589851 MFS589850:MFV589851 MPO589850:MPR589851 MZK589850:MZN589851 NJG589850:NJJ589851 NTC589850:NTF589851 OCY589850:ODB589851 OMU589850:OMX589851 OWQ589850:OWT589851 PGM589850:PGP589851 PQI589850:PQL589851 QAE589850:QAH589851 QKA589850:QKD589851 QTW589850:QTZ589851 RDS589850:RDV589851 RNO589850:RNR589851 RXK589850:RXN589851 SHG589850:SHJ589851 SRC589850:SRF589851 TAY589850:TBB589851 TKU589850:TKX589851 TUQ589850:TUT589851 UEM589850:UEP589851 UOI589850:UOL589851 UYE589850:UYH589851 VIA589850:VID589851 VRW589850:VRZ589851 WBS589850:WBV589851 WLO589850:WLR589851 WVK589850:WVN589851 C655386:F655387 IY655386:JB655387 SU655386:SX655387 ACQ655386:ACT655387 AMM655386:AMP655387 AWI655386:AWL655387 BGE655386:BGH655387 BQA655386:BQD655387 BZW655386:BZZ655387 CJS655386:CJV655387 CTO655386:CTR655387 DDK655386:DDN655387 DNG655386:DNJ655387 DXC655386:DXF655387 EGY655386:EHB655387 EQU655386:EQX655387 FAQ655386:FAT655387 FKM655386:FKP655387 FUI655386:FUL655387 GEE655386:GEH655387 GOA655386:GOD655387 GXW655386:GXZ655387 HHS655386:HHV655387 HRO655386:HRR655387 IBK655386:IBN655387 ILG655386:ILJ655387 IVC655386:IVF655387 JEY655386:JFB655387 JOU655386:JOX655387 JYQ655386:JYT655387 KIM655386:KIP655387 KSI655386:KSL655387 LCE655386:LCH655387 LMA655386:LMD655387 LVW655386:LVZ655387 MFS655386:MFV655387 MPO655386:MPR655387 MZK655386:MZN655387 NJG655386:NJJ655387 NTC655386:NTF655387 OCY655386:ODB655387 OMU655386:OMX655387 OWQ655386:OWT655387 PGM655386:PGP655387 PQI655386:PQL655387 QAE655386:QAH655387 QKA655386:QKD655387 QTW655386:QTZ655387 RDS655386:RDV655387 RNO655386:RNR655387 RXK655386:RXN655387 SHG655386:SHJ655387 SRC655386:SRF655387 TAY655386:TBB655387 TKU655386:TKX655387 TUQ655386:TUT655387 UEM655386:UEP655387 UOI655386:UOL655387 UYE655386:UYH655387 VIA655386:VID655387 VRW655386:VRZ655387 WBS655386:WBV655387 WLO655386:WLR655387 WVK655386:WVN655387 C720922:F720923 IY720922:JB720923 SU720922:SX720923 ACQ720922:ACT720923 AMM720922:AMP720923 AWI720922:AWL720923 BGE720922:BGH720923 BQA720922:BQD720923 BZW720922:BZZ720923 CJS720922:CJV720923 CTO720922:CTR720923 DDK720922:DDN720923 DNG720922:DNJ720923 DXC720922:DXF720923 EGY720922:EHB720923 EQU720922:EQX720923 FAQ720922:FAT720923 FKM720922:FKP720923 FUI720922:FUL720923 GEE720922:GEH720923 GOA720922:GOD720923 GXW720922:GXZ720923 HHS720922:HHV720923 HRO720922:HRR720923 IBK720922:IBN720923 ILG720922:ILJ720923 IVC720922:IVF720923 JEY720922:JFB720923 JOU720922:JOX720923 JYQ720922:JYT720923 KIM720922:KIP720923 KSI720922:KSL720923 LCE720922:LCH720923 LMA720922:LMD720923 LVW720922:LVZ720923 MFS720922:MFV720923 MPO720922:MPR720923 MZK720922:MZN720923 NJG720922:NJJ720923 NTC720922:NTF720923 OCY720922:ODB720923 OMU720922:OMX720923 OWQ720922:OWT720923 PGM720922:PGP720923 PQI720922:PQL720923 QAE720922:QAH720923 QKA720922:QKD720923 QTW720922:QTZ720923 RDS720922:RDV720923 RNO720922:RNR720923 RXK720922:RXN720923 SHG720922:SHJ720923 SRC720922:SRF720923 TAY720922:TBB720923 TKU720922:TKX720923 TUQ720922:TUT720923 UEM720922:UEP720923 UOI720922:UOL720923 UYE720922:UYH720923 VIA720922:VID720923 VRW720922:VRZ720923 WBS720922:WBV720923 WLO720922:WLR720923 WVK720922:WVN720923 C786458:F786459 IY786458:JB786459 SU786458:SX786459 ACQ786458:ACT786459 AMM786458:AMP786459 AWI786458:AWL786459 BGE786458:BGH786459 BQA786458:BQD786459 BZW786458:BZZ786459 CJS786458:CJV786459 CTO786458:CTR786459 DDK786458:DDN786459 DNG786458:DNJ786459 DXC786458:DXF786459 EGY786458:EHB786459 EQU786458:EQX786459 FAQ786458:FAT786459 FKM786458:FKP786459 FUI786458:FUL786459 GEE786458:GEH786459 GOA786458:GOD786459 GXW786458:GXZ786459 HHS786458:HHV786459 HRO786458:HRR786459 IBK786458:IBN786459 ILG786458:ILJ786459 IVC786458:IVF786459 JEY786458:JFB786459 JOU786458:JOX786459 JYQ786458:JYT786459 KIM786458:KIP786459 KSI786458:KSL786459 LCE786458:LCH786459 LMA786458:LMD786459 LVW786458:LVZ786459 MFS786458:MFV786459 MPO786458:MPR786459 MZK786458:MZN786459 NJG786458:NJJ786459 NTC786458:NTF786459 OCY786458:ODB786459 OMU786458:OMX786459 OWQ786458:OWT786459 PGM786458:PGP786459 PQI786458:PQL786459 QAE786458:QAH786459 QKA786458:QKD786459 QTW786458:QTZ786459 RDS786458:RDV786459 RNO786458:RNR786459 RXK786458:RXN786459 SHG786458:SHJ786459 SRC786458:SRF786459 TAY786458:TBB786459 TKU786458:TKX786459 TUQ786458:TUT786459 UEM786458:UEP786459 UOI786458:UOL786459 UYE786458:UYH786459 VIA786458:VID786459 VRW786458:VRZ786459 WBS786458:WBV786459 WLO786458:WLR786459 WVK786458:WVN786459 C851994:F851995 IY851994:JB851995 SU851994:SX851995 ACQ851994:ACT851995 AMM851994:AMP851995 AWI851994:AWL851995 BGE851994:BGH851995 BQA851994:BQD851995 BZW851994:BZZ851995 CJS851994:CJV851995 CTO851994:CTR851995 DDK851994:DDN851995 DNG851994:DNJ851995 DXC851994:DXF851995 EGY851994:EHB851995 EQU851994:EQX851995 FAQ851994:FAT851995 FKM851994:FKP851995 FUI851994:FUL851995 GEE851994:GEH851995 GOA851994:GOD851995 GXW851994:GXZ851995 HHS851994:HHV851995 HRO851994:HRR851995 IBK851994:IBN851995 ILG851994:ILJ851995 IVC851994:IVF851995 JEY851994:JFB851995 JOU851994:JOX851995 JYQ851994:JYT851995 KIM851994:KIP851995 KSI851994:KSL851995 LCE851994:LCH851995 LMA851994:LMD851995 LVW851994:LVZ851995 MFS851994:MFV851995 MPO851994:MPR851995 MZK851994:MZN851995 NJG851994:NJJ851995 NTC851994:NTF851995 OCY851994:ODB851995 OMU851994:OMX851995 OWQ851994:OWT851995 PGM851994:PGP851995 PQI851994:PQL851995 QAE851994:QAH851995 QKA851994:QKD851995 QTW851994:QTZ851995 RDS851994:RDV851995 RNO851994:RNR851995 RXK851994:RXN851995 SHG851994:SHJ851995 SRC851994:SRF851995 TAY851994:TBB851995 TKU851994:TKX851995 TUQ851994:TUT851995 UEM851994:UEP851995 UOI851994:UOL851995 UYE851994:UYH851995 VIA851994:VID851995 VRW851994:VRZ851995 WBS851994:WBV851995 WLO851994:WLR851995 WVK851994:WVN851995 C917530:F917531 IY917530:JB917531 SU917530:SX917531 ACQ917530:ACT917531 AMM917530:AMP917531 AWI917530:AWL917531 BGE917530:BGH917531 BQA917530:BQD917531 BZW917530:BZZ917531 CJS917530:CJV917531 CTO917530:CTR917531 DDK917530:DDN917531 DNG917530:DNJ917531 DXC917530:DXF917531 EGY917530:EHB917531 EQU917530:EQX917531 FAQ917530:FAT917531 FKM917530:FKP917531 FUI917530:FUL917531 GEE917530:GEH917531 GOA917530:GOD917531 GXW917530:GXZ917531 HHS917530:HHV917531 HRO917530:HRR917531 IBK917530:IBN917531 ILG917530:ILJ917531 IVC917530:IVF917531 JEY917530:JFB917531 JOU917530:JOX917531 JYQ917530:JYT917531 KIM917530:KIP917531 KSI917530:KSL917531 LCE917530:LCH917531 LMA917530:LMD917531 LVW917530:LVZ917531 MFS917530:MFV917531 MPO917530:MPR917531 MZK917530:MZN917531 NJG917530:NJJ917531 NTC917530:NTF917531 OCY917530:ODB917531 OMU917530:OMX917531 OWQ917530:OWT917531 PGM917530:PGP917531 PQI917530:PQL917531 QAE917530:QAH917531 QKA917530:QKD917531 QTW917530:QTZ917531 RDS917530:RDV917531 RNO917530:RNR917531 RXK917530:RXN917531 SHG917530:SHJ917531 SRC917530:SRF917531 TAY917530:TBB917531 TKU917530:TKX917531 TUQ917530:TUT917531 UEM917530:UEP917531 UOI917530:UOL917531 UYE917530:UYH917531 VIA917530:VID917531 VRW917530:VRZ917531 WBS917530:WBV917531 WLO917530:WLR917531 WVK917530:WVN917531 C983066:F983067 IY983066:JB983067 SU983066:SX983067 ACQ983066:ACT983067 AMM983066:AMP983067 AWI983066:AWL983067 BGE983066:BGH983067 BQA983066:BQD983067 BZW983066:BZZ983067 CJS983066:CJV983067 CTO983066:CTR983067 DDK983066:DDN983067 DNG983066:DNJ983067 DXC983066:DXF983067 EGY983066:EHB983067 EQU983066:EQX983067 FAQ983066:FAT983067 FKM983066:FKP983067 FUI983066:FUL983067 GEE983066:GEH983067 GOA983066:GOD983067 GXW983066:GXZ983067 HHS983066:HHV983067 HRO983066:HRR983067 IBK983066:IBN983067 ILG983066:ILJ983067 IVC983066:IVF983067 JEY983066:JFB983067 JOU983066:JOX983067 JYQ983066:JYT983067 KIM983066:KIP983067 KSI983066:KSL983067 LCE983066:LCH983067 LMA983066:LMD983067 LVW983066:LVZ983067 MFS983066:MFV983067 MPO983066:MPR983067 MZK983066:MZN983067 NJG983066:NJJ983067 NTC983066:NTF983067 OCY983066:ODB983067 OMU983066:OMX983067 OWQ983066:OWT983067 PGM983066:PGP983067 PQI983066:PQL983067 QAE983066:QAH983067 QKA983066:QKD983067 QTW983066:QTZ983067 RDS983066:RDV983067 RNO983066:RNR983067 RXK983066:RXN983067 SHG983066:SHJ983067 SRC983066:SRF983067 TAY983066:TBB983067 TKU983066:TKX983067 TUQ983066:TUT983067 UEM983066:UEP983067 UOI983066:UOL983067 UYE983066:UYH983067 VIA983066:VID983067 VRW983066:VRZ983067 WBS983066:WBV983067 WLO983066:WLR983067 WVK983066:WVN983067" xr:uid="{EAD4AFC9-E27A-40CB-98CF-BBEFDE43BF4C}">
      <formula1>-9999999999999.99</formula1>
      <formula2>9999999999999.99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E498B-BBA1-43D4-9DCC-6A7FC82BE118}">
  <dimension ref="A1:I111"/>
  <sheetViews>
    <sheetView topLeftCell="B1" workbookViewId="0">
      <selection sqref="A1:XFD1048576"/>
    </sheetView>
  </sheetViews>
  <sheetFormatPr baseColWidth="10" defaultColWidth="11.44140625" defaultRowHeight="10.199999999999999" x14ac:dyDescent="0.3"/>
  <cols>
    <col min="1" max="1" width="100.33203125" style="1" hidden="1" customWidth="1"/>
    <col min="2" max="2" width="51.33203125" style="4" bestFit="1" customWidth="1"/>
    <col min="3" max="3" width="13.109375" style="81" customWidth="1"/>
    <col min="4" max="4" width="18.6640625" style="81" bestFit="1" customWidth="1"/>
    <col min="5" max="5" width="12.33203125" style="4" customWidth="1"/>
    <col min="6" max="6" width="11.44140625" style="4" bestFit="1"/>
    <col min="7" max="256" width="11.44140625" style="4"/>
    <col min="257" max="257" width="0" style="4" hidden="1" customWidth="1"/>
    <col min="258" max="258" width="51.33203125" style="4" bestFit="1" customWidth="1"/>
    <col min="259" max="259" width="13.109375" style="4" customWidth="1"/>
    <col min="260" max="260" width="18.6640625" style="4" bestFit="1" customWidth="1"/>
    <col min="261" max="261" width="12.33203125" style="4" customWidth="1"/>
    <col min="262" max="262" width="11.44140625" style="4" bestFit="1"/>
    <col min="263" max="512" width="11.44140625" style="4"/>
    <col min="513" max="513" width="0" style="4" hidden="1" customWidth="1"/>
    <col min="514" max="514" width="51.33203125" style="4" bestFit="1" customWidth="1"/>
    <col min="515" max="515" width="13.109375" style="4" customWidth="1"/>
    <col min="516" max="516" width="18.6640625" style="4" bestFit="1" customWidth="1"/>
    <col min="517" max="517" width="12.33203125" style="4" customWidth="1"/>
    <col min="518" max="518" width="11.44140625" style="4" bestFit="1"/>
    <col min="519" max="768" width="11.44140625" style="4"/>
    <col min="769" max="769" width="0" style="4" hidden="1" customWidth="1"/>
    <col min="770" max="770" width="51.33203125" style="4" bestFit="1" customWidth="1"/>
    <col min="771" max="771" width="13.109375" style="4" customWidth="1"/>
    <col min="772" max="772" width="18.6640625" style="4" bestFit="1" customWidth="1"/>
    <col min="773" max="773" width="12.33203125" style="4" customWidth="1"/>
    <col min="774" max="774" width="11.44140625" style="4" bestFit="1"/>
    <col min="775" max="1024" width="11.44140625" style="4"/>
    <col min="1025" max="1025" width="0" style="4" hidden="1" customWidth="1"/>
    <col min="1026" max="1026" width="51.33203125" style="4" bestFit="1" customWidth="1"/>
    <col min="1027" max="1027" width="13.109375" style="4" customWidth="1"/>
    <col min="1028" max="1028" width="18.6640625" style="4" bestFit="1" customWidth="1"/>
    <col min="1029" max="1029" width="12.33203125" style="4" customWidth="1"/>
    <col min="1030" max="1030" width="11.44140625" style="4" bestFit="1"/>
    <col min="1031" max="1280" width="11.44140625" style="4"/>
    <col min="1281" max="1281" width="0" style="4" hidden="1" customWidth="1"/>
    <col min="1282" max="1282" width="51.33203125" style="4" bestFit="1" customWidth="1"/>
    <col min="1283" max="1283" width="13.109375" style="4" customWidth="1"/>
    <col min="1284" max="1284" width="18.6640625" style="4" bestFit="1" customWidth="1"/>
    <col min="1285" max="1285" width="12.33203125" style="4" customWidth="1"/>
    <col min="1286" max="1286" width="11.44140625" style="4" bestFit="1"/>
    <col min="1287" max="1536" width="11.44140625" style="4"/>
    <col min="1537" max="1537" width="0" style="4" hidden="1" customWidth="1"/>
    <col min="1538" max="1538" width="51.33203125" style="4" bestFit="1" customWidth="1"/>
    <col min="1539" max="1539" width="13.109375" style="4" customWidth="1"/>
    <col min="1540" max="1540" width="18.6640625" style="4" bestFit="1" customWidth="1"/>
    <col min="1541" max="1541" width="12.33203125" style="4" customWidth="1"/>
    <col min="1542" max="1542" width="11.44140625" style="4" bestFit="1"/>
    <col min="1543" max="1792" width="11.44140625" style="4"/>
    <col min="1793" max="1793" width="0" style="4" hidden="1" customWidth="1"/>
    <col min="1794" max="1794" width="51.33203125" style="4" bestFit="1" customWidth="1"/>
    <col min="1795" max="1795" width="13.109375" style="4" customWidth="1"/>
    <col min="1796" max="1796" width="18.6640625" style="4" bestFit="1" customWidth="1"/>
    <col min="1797" max="1797" width="12.33203125" style="4" customWidth="1"/>
    <col min="1798" max="1798" width="11.44140625" style="4" bestFit="1"/>
    <col min="1799" max="2048" width="11.44140625" style="4"/>
    <col min="2049" max="2049" width="0" style="4" hidden="1" customWidth="1"/>
    <col min="2050" max="2050" width="51.33203125" style="4" bestFit="1" customWidth="1"/>
    <col min="2051" max="2051" width="13.109375" style="4" customWidth="1"/>
    <col min="2052" max="2052" width="18.6640625" style="4" bestFit="1" customWidth="1"/>
    <col min="2053" max="2053" width="12.33203125" style="4" customWidth="1"/>
    <col min="2054" max="2054" width="11.44140625" style="4" bestFit="1"/>
    <col min="2055" max="2304" width="11.44140625" style="4"/>
    <col min="2305" max="2305" width="0" style="4" hidden="1" customWidth="1"/>
    <col min="2306" max="2306" width="51.33203125" style="4" bestFit="1" customWidth="1"/>
    <col min="2307" max="2307" width="13.109375" style="4" customWidth="1"/>
    <col min="2308" max="2308" width="18.6640625" style="4" bestFit="1" customWidth="1"/>
    <col min="2309" max="2309" width="12.33203125" style="4" customWidth="1"/>
    <col min="2310" max="2310" width="11.44140625" style="4" bestFit="1"/>
    <col min="2311" max="2560" width="11.44140625" style="4"/>
    <col min="2561" max="2561" width="0" style="4" hidden="1" customWidth="1"/>
    <col min="2562" max="2562" width="51.33203125" style="4" bestFit="1" customWidth="1"/>
    <col min="2563" max="2563" width="13.109375" style="4" customWidth="1"/>
    <col min="2564" max="2564" width="18.6640625" style="4" bestFit="1" customWidth="1"/>
    <col min="2565" max="2565" width="12.33203125" style="4" customWidth="1"/>
    <col min="2566" max="2566" width="11.44140625" style="4" bestFit="1"/>
    <col min="2567" max="2816" width="11.44140625" style="4"/>
    <col min="2817" max="2817" width="0" style="4" hidden="1" customWidth="1"/>
    <col min="2818" max="2818" width="51.33203125" style="4" bestFit="1" customWidth="1"/>
    <col min="2819" max="2819" width="13.109375" style="4" customWidth="1"/>
    <col min="2820" max="2820" width="18.6640625" style="4" bestFit="1" customWidth="1"/>
    <col min="2821" max="2821" width="12.33203125" style="4" customWidth="1"/>
    <col min="2822" max="2822" width="11.44140625" style="4" bestFit="1"/>
    <col min="2823" max="3072" width="11.44140625" style="4"/>
    <col min="3073" max="3073" width="0" style="4" hidden="1" customWidth="1"/>
    <col min="3074" max="3074" width="51.33203125" style="4" bestFit="1" customWidth="1"/>
    <col min="3075" max="3075" width="13.109375" style="4" customWidth="1"/>
    <col min="3076" max="3076" width="18.6640625" style="4" bestFit="1" customWidth="1"/>
    <col min="3077" max="3077" width="12.33203125" style="4" customWidth="1"/>
    <col min="3078" max="3078" width="11.44140625" style="4" bestFit="1"/>
    <col min="3079" max="3328" width="11.44140625" style="4"/>
    <col min="3329" max="3329" width="0" style="4" hidden="1" customWidth="1"/>
    <col min="3330" max="3330" width="51.33203125" style="4" bestFit="1" customWidth="1"/>
    <col min="3331" max="3331" width="13.109375" style="4" customWidth="1"/>
    <col min="3332" max="3332" width="18.6640625" style="4" bestFit="1" customWidth="1"/>
    <col min="3333" max="3333" width="12.33203125" style="4" customWidth="1"/>
    <col min="3334" max="3334" width="11.44140625" style="4" bestFit="1"/>
    <col min="3335" max="3584" width="11.44140625" style="4"/>
    <col min="3585" max="3585" width="0" style="4" hidden="1" customWidth="1"/>
    <col min="3586" max="3586" width="51.33203125" style="4" bestFit="1" customWidth="1"/>
    <col min="3587" max="3587" width="13.109375" style="4" customWidth="1"/>
    <col min="3588" max="3588" width="18.6640625" style="4" bestFit="1" customWidth="1"/>
    <col min="3589" max="3589" width="12.33203125" style="4" customWidth="1"/>
    <col min="3590" max="3590" width="11.44140625" style="4" bestFit="1"/>
    <col min="3591" max="3840" width="11.44140625" style="4"/>
    <col min="3841" max="3841" width="0" style="4" hidden="1" customWidth="1"/>
    <col min="3842" max="3842" width="51.33203125" style="4" bestFit="1" customWidth="1"/>
    <col min="3843" max="3843" width="13.109375" style="4" customWidth="1"/>
    <col min="3844" max="3844" width="18.6640625" style="4" bestFit="1" customWidth="1"/>
    <col min="3845" max="3845" width="12.33203125" style="4" customWidth="1"/>
    <col min="3846" max="3846" width="11.44140625" style="4" bestFit="1"/>
    <col min="3847" max="4096" width="11.44140625" style="4"/>
    <col min="4097" max="4097" width="0" style="4" hidden="1" customWidth="1"/>
    <col min="4098" max="4098" width="51.33203125" style="4" bestFit="1" customWidth="1"/>
    <col min="4099" max="4099" width="13.109375" style="4" customWidth="1"/>
    <col min="4100" max="4100" width="18.6640625" style="4" bestFit="1" customWidth="1"/>
    <col min="4101" max="4101" width="12.33203125" style="4" customWidth="1"/>
    <col min="4102" max="4102" width="11.44140625" style="4" bestFit="1"/>
    <col min="4103" max="4352" width="11.44140625" style="4"/>
    <col min="4353" max="4353" width="0" style="4" hidden="1" customWidth="1"/>
    <col min="4354" max="4354" width="51.33203125" style="4" bestFit="1" customWidth="1"/>
    <col min="4355" max="4355" width="13.109375" style="4" customWidth="1"/>
    <col min="4356" max="4356" width="18.6640625" style="4" bestFit="1" customWidth="1"/>
    <col min="4357" max="4357" width="12.33203125" style="4" customWidth="1"/>
    <col min="4358" max="4358" width="11.44140625" style="4" bestFit="1"/>
    <col min="4359" max="4608" width="11.44140625" style="4"/>
    <col min="4609" max="4609" width="0" style="4" hidden="1" customWidth="1"/>
    <col min="4610" max="4610" width="51.33203125" style="4" bestFit="1" customWidth="1"/>
    <col min="4611" max="4611" width="13.109375" style="4" customWidth="1"/>
    <col min="4612" max="4612" width="18.6640625" style="4" bestFit="1" customWidth="1"/>
    <col min="4613" max="4613" width="12.33203125" style="4" customWidth="1"/>
    <col min="4614" max="4614" width="11.44140625" style="4" bestFit="1"/>
    <col min="4615" max="4864" width="11.44140625" style="4"/>
    <col min="4865" max="4865" width="0" style="4" hidden="1" customWidth="1"/>
    <col min="4866" max="4866" width="51.33203125" style="4" bestFit="1" customWidth="1"/>
    <col min="4867" max="4867" width="13.109375" style="4" customWidth="1"/>
    <col min="4868" max="4868" width="18.6640625" style="4" bestFit="1" customWidth="1"/>
    <col min="4869" max="4869" width="12.33203125" style="4" customWidth="1"/>
    <col min="4870" max="4870" width="11.44140625" style="4" bestFit="1"/>
    <col min="4871" max="5120" width="11.44140625" style="4"/>
    <col min="5121" max="5121" width="0" style="4" hidden="1" customWidth="1"/>
    <col min="5122" max="5122" width="51.33203125" style="4" bestFit="1" customWidth="1"/>
    <col min="5123" max="5123" width="13.109375" style="4" customWidth="1"/>
    <col min="5124" max="5124" width="18.6640625" style="4" bestFit="1" customWidth="1"/>
    <col min="5125" max="5125" width="12.33203125" style="4" customWidth="1"/>
    <col min="5126" max="5126" width="11.44140625" style="4" bestFit="1"/>
    <col min="5127" max="5376" width="11.44140625" style="4"/>
    <col min="5377" max="5377" width="0" style="4" hidden="1" customWidth="1"/>
    <col min="5378" max="5378" width="51.33203125" style="4" bestFit="1" customWidth="1"/>
    <col min="5379" max="5379" width="13.109375" style="4" customWidth="1"/>
    <col min="5380" max="5380" width="18.6640625" style="4" bestFit="1" customWidth="1"/>
    <col min="5381" max="5381" width="12.33203125" style="4" customWidth="1"/>
    <col min="5382" max="5382" width="11.44140625" style="4" bestFit="1"/>
    <col min="5383" max="5632" width="11.44140625" style="4"/>
    <col min="5633" max="5633" width="0" style="4" hidden="1" customWidth="1"/>
    <col min="5634" max="5634" width="51.33203125" style="4" bestFit="1" customWidth="1"/>
    <col min="5635" max="5635" width="13.109375" style="4" customWidth="1"/>
    <col min="5636" max="5636" width="18.6640625" style="4" bestFit="1" customWidth="1"/>
    <col min="5637" max="5637" width="12.33203125" style="4" customWidth="1"/>
    <col min="5638" max="5638" width="11.44140625" style="4" bestFit="1"/>
    <col min="5639" max="5888" width="11.44140625" style="4"/>
    <col min="5889" max="5889" width="0" style="4" hidden="1" customWidth="1"/>
    <col min="5890" max="5890" width="51.33203125" style="4" bestFit="1" customWidth="1"/>
    <col min="5891" max="5891" width="13.109375" style="4" customWidth="1"/>
    <col min="5892" max="5892" width="18.6640625" style="4" bestFit="1" customWidth="1"/>
    <col min="5893" max="5893" width="12.33203125" style="4" customWidth="1"/>
    <col min="5894" max="5894" width="11.44140625" style="4" bestFit="1"/>
    <col min="5895" max="6144" width="11.44140625" style="4"/>
    <col min="6145" max="6145" width="0" style="4" hidden="1" customWidth="1"/>
    <col min="6146" max="6146" width="51.33203125" style="4" bestFit="1" customWidth="1"/>
    <col min="6147" max="6147" width="13.109375" style="4" customWidth="1"/>
    <col min="6148" max="6148" width="18.6640625" style="4" bestFit="1" customWidth="1"/>
    <col min="6149" max="6149" width="12.33203125" style="4" customWidth="1"/>
    <col min="6150" max="6150" width="11.44140625" style="4" bestFit="1"/>
    <col min="6151" max="6400" width="11.44140625" style="4"/>
    <col min="6401" max="6401" width="0" style="4" hidden="1" customWidth="1"/>
    <col min="6402" max="6402" width="51.33203125" style="4" bestFit="1" customWidth="1"/>
    <col min="6403" max="6403" width="13.109375" style="4" customWidth="1"/>
    <col min="6404" max="6404" width="18.6640625" style="4" bestFit="1" customWidth="1"/>
    <col min="6405" max="6405" width="12.33203125" style="4" customWidth="1"/>
    <col min="6406" max="6406" width="11.44140625" style="4" bestFit="1"/>
    <col min="6407" max="6656" width="11.44140625" style="4"/>
    <col min="6657" max="6657" width="0" style="4" hidden="1" customWidth="1"/>
    <col min="6658" max="6658" width="51.33203125" style="4" bestFit="1" customWidth="1"/>
    <col min="6659" max="6659" width="13.109375" style="4" customWidth="1"/>
    <col min="6660" max="6660" width="18.6640625" style="4" bestFit="1" customWidth="1"/>
    <col min="6661" max="6661" width="12.33203125" style="4" customWidth="1"/>
    <col min="6662" max="6662" width="11.44140625" style="4" bestFit="1"/>
    <col min="6663" max="6912" width="11.44140625" style="4"/>
    <col min="6913" max="6913" width="0" style="4" hidden="1" customWidth="1"/>
    <col min="6914" max="6914" width="51.33203125" style="4" bestFit="1" customWidth="1"/>
    <col min="6915" max="6915" width="13.109375" style="4" customWidth="1"/>
    <col min="6916" max="6916" width="18.6640625" style="4" bestFit="1" customWidth="1"/>
    <col min="6917" max="6917" width="12.33203125" style="4" customWidth="1"/>
    <col min="6918" max="6918" width="11.44140625" style="4" bestFit="1"/>
    <col min="6919" max="7168" width="11.44140625" style="4"/>
    <col min="7169" max="7169" width="0" style="4" hidden="1" customWidth="1"/>
    <col min="7170" max="7170" width="51.33203125" style="4" bestFit="1" customWidth="1"/>
    <col min="7171" max="7171" width="13.109375" style="4" customWidth="1"/>
    <col min="7172" max="7172" width="18.6640625" style="4" bestFit="1" customWidth="1"/>
    <col min="7173" max="7173" width="12.33203125" style="4" customWidth="1"/>
    <col min="7174" max="7174" width="11.44140625" style="4" bestFit="1"/>
    <col min="7175" max="7424" width="11.44140625" style="4"/>
    <col min="7425" max="7425" width="0" style="4" hidden="1" customWidth="1"/>
    <col min="7426" max="7426" width="51.33203125" style="4" bestFit="1" customWidth="1"/>
    <col min="7427" max="7427" width="13.109375" style="4" customWidth="1"/>
    <col min="7428" max="7428" width="18.6640625" style="4" bestFit="1" customWidth="1"/>
    <col min="7429" max="7429" width="12.33203125" style="4" customWidth="1"/>
    <col min="7430" max="7430" width="11.44140625" style="4" bestFit="1"/>
    <col min="7431" max="7680" width="11.44140625" style="4"/>
    <col min="7681" max="7681" width="0" style="4" hidden="1" customWidth="1"/>
    <col min="7682" max="7682" width="51.33203125" style="4" bestFit="1" customWidth="1"/>
    <col min="7683" max="7683" width="13.109375" style="4" customWidth="1"/>
    <col min="7684" max="7684" width="18.6640625" style="4" bestFit="1" customWidth="1"/>
    <col min="7685" max="7685" width="12.33203125" style="4" customWidth="1"/>
    <col min="7686" max="7686" width="11.44140625" style="4" bestFit="1"/>
    <col min="7687" max="7936" width="11.44140625" style="4"/>
    <col min="7937" max="7937" width="0" style="4" hidden="1" customWidth="1"/>
    <col min="7938" max="7938" width="51.33203125" style="4" bestFit="1" customWidth="1"/>
    <col min="7939" max="7939" width="13.109375" style="4" customWidth="1"/>
    <col min="7940" max="7940" width="18.6640625" style="4" bestFit="1" customWidth="1"/>
    <col min="7941" max="7941" width="12.33203125" style="4" customWidth="1"/>
    <col min="7942" max="7942" width="11.44140625" style="4" bestFit="1"/>
    <col min="7943" max="8192" width="11.44140625" style="4"/>
    <col min="8193" max="8193" width="0" style="4" hidden="1" customWidth="1"/>
    <col min="8194" max="8194" width="51.33203125" style="4" bestFit="1" customWidth="1"/>
    <col min="8195" max="8195" width="13.109375" style="4" customWidth="1"/>
    <col min="8196" max="8196" width="18.6640625" style="4" bestFit="1" customWidth="1"/>
    <col min="8197" max="8197" width="12.33203125" style="4" customWidth="1"/>
    <col min="8198" max="8198" width="11.44140625" style="4" bestFit="1"/>
    <col min="8199" max="8448" width="11.44140625" style="4"/>
    <col min="8449" max="8449" width="0" style="4" hidden="1" customWidth="1"/>
    <col min="8450" max="8450" width="51.33203125" style="4" bestFit="1" customWidth="1"/>
    <col min="8451" max="8451" width="13.109375" style="4" customWidth="1"/>
    <col min="8452" max="8452" width="18.6640625" style="4" bestFit="1" customWidth="1"/>
    <col min="8453" max="8453" width="12.33203125" style="4" customWidth="1"/>
    <col min="8454" max="8454" width="11.44140625" style="4" bestFit="1"/>
    <col min="8455" max="8704" width="11.44140625" style="4"/>
    <col min="8705" max="8705" width="0" style="4" hidden="1" customWidth="1"/>
    <col min="8706" max="8706" width="51.33203125" style="4" bestFit="1" customWidth="1"/>
    <col min="8707" max="8707" width="13.109375" style="4" customWidth="1"/>
    <col min="8708" max="8708" width="18.6640625" style="4" bestFit="1" customWidth="1"/>
    <col min="8709" max="8709" width="12.33203125" style="4" customWidth="1"/>
    <col min="8710" max="8710" width="11.44140625" style="4" bestFit="1"/>
    <col min="8711" max="8960" width="11.44140625" style="4"/>
    <col min="8961" max="8961" width="0" style="4" hidden="1" customWidth="1"/>
    <col min="8962" max="8962" width="51.33203125" style="4" bestFit="1" customWidth="1"/>
    <col min="8963" max="8963" width="13.109375" style="4" customWidth="1"/>
    <col min="8964" max="8964" width="18.6640625" style="4" bestFit="1" customWidth="1"/>
    <col min="8965" max="8965" width="12.33203125" style="4" customWidth="1"/>
    <col min="8966" max="8966" width="11.44140625" style="4" bestFit="1"/>
    <col min="8967" max="9216" width="11.44140625" style="4"/>
    <col min="9217" max="9217" width="0" style="4" hidden="1" customWidth="1"/>
    <col min="9218" max="9218" width="51.33203125" style="4" bestFit="1" customWidth="1"/>
    <col min="9219" max="9219" width="13.109375" style="4" customWidth="1"/>
    <col min="9220" max="9220" width="18.6640625" style="4" bestFit="1" customWidth="1"/>
    <col min="9221" max="9221" width="12.33203125" style="4" customWidth="1"/>
    <col min="9222" max="9222" width="11.44140625" style="4" bestFit="1"/>
    <col min="9223" max="9472" width="11.44140625" style="4"/>
    <col min="9473" max="9473" width="0" style="4" hidden="1" customWidth="1"/>
    <col min="9474" max="9474" width="51.33203125" style="4" bestFit="1" customWidth="1"/>
    <col min="9475" max="9475" width="13.109375" style="4" customWidth="1"/>
    <col min="9476" max="9476" width="18.6640625" style="4" bestFit="1" customWidth="1"/>
    <col min="9477" max="9477" width="12.33203125" style="4" customWidth="1"/>
    <col min="9478" max="9478" width="11.44140625" style="4" bestFit="1"/>
    <col min="9479" max="9728" width="11.44140625" style="4"/>
    <col min="9729" max="9729" width="0" style="4" hidden="1" customWidth="1"/>
    <col min="9730" max="9730" width="51.33203125" style="4" bestFit="1" customWidth="1"/>
    <col min="9731" max="9731" width="13.109375" style="4" customWidth="1"/>
    <col min="9732" max="9732" width="18.6640625" style="4" bestFit="1" customWidth="1"/>
    <col min="9733" max="9733" width="12.33203125" style="4" customWidth="1"/>
    <col min="9734" max="9734" width="11.44140625" style="4" bestFit="1"/>
    <col min="9735" max="9984" width="11.44140625" style="4"/>
    <col min="9985" max="9985" width="0" style="4" hidden="1" customWidth="1"/>
    <col min="9986" max="9986" width="51.33203125" style="4" bestFit="1" customWidth="1"/>
    <col min="9987" max="9987" width="13.109375" style="4" customWidth="1"/>
    <col min="9988" max="9988" width="18.6640625" style="4" bestFit="1" customWidth="1"/>
    <col min="9989" max="9989" width="12.33203125" style="4" customWidth="1"/>
    <col min="9990" max="9990" width="11.44140625" style="4" bestFit="1"/>
    <col min="9991" max="10240" width="11.44140625" style="4"/>
    <col min="10241" max="10241" width="0" style="4" hidden="1" customWidth="1"/>
    <col min="10242" max="10242" width="51.33203125" style="4" bestFit="1" customWidth="1"/>
    <col min="10243" max="10243" width="13.109375" style="4" customWidth="1"/>
    <col min="10244" max="10244" width="18.6640625" style="4" bestFit="1" customWidth="1"/>
    <col min="10245" max="10245" width="12.33203125" style="4" customWidth="1"/>
    <col min="10246" max="10246" width="11.44140625" style="4" bestFit="1"/>
    <col min="10247" max="10496" width="11.44140625" style="4"/>
    <col min="10497" max="10497" width="0" style="4" hidden="1" customWidth="1"/>
    <col min="10498" max="10498" width="51.33203125" style="4" bestFit="1" customWidth="1"/>
    <col min="10499" max="10499" width="13.109375" style="4" customWidth="1"/>
    <col min="10500" max="10500" width="18.6640625" style="4" bestFit="1" customWidth="1"/>
    <col min="10501" max="10501" width="12.33203125" style="4" customWidth="1"/>
    <col min="10502" max="10502" width="11.44140625" style="4" bestFit="1"/>
    <col min="10503" max="10752" width="11.44140625" style="4"/>
    <col min="10753" max="10753" width="0" style="4" hidden="1" customWidth="1"/>
    <col min="10754" max="10754" width="51.33203125" style="4" bestFit="1" customWidth="1"/>
    <col min="10755" max="10755" width="13.109375" style="4" customWidth="1"/>
    <col min="10756" max="10756" width="18.6640625" style="4" bestFit="1" customWidth="1"/>
    <col min="10757" max="10757" width="12.33203125" style="4" customWidth="1"/>
    <col min="10758" max="10758" width="11.44140625" style="4" bestFit="1"/>
    <col min="10759" max="11008" width="11.44140625" style="4"/>
    <col min="11009" max="11009" width="0" style="4" hidden="1" customWidth="1"/>
    <col min="11010" max="11010" width="51.33203125" style="4" bestFit="1" customWidth="1"/>
    <col min="11011" max="11011" width="13.109375" style="4" customWidth="1"/>
    <col min="11012" max="11012" width="18.6640625" style="4" bestFit="1" customWidth="1"/>
    <col min="11013" max="11013" width="12.33203125" style="4" customWidth="1"/>
    <col min="11014" max="11014" width="11.44140625" style="4" bestFit="1"/>
    <col min="11015" max="11264" width="11.44140625" style="4"/>
    <col min="11265" max="11265" width="0" style="4" hidden="1" customWidth="1"/>
    <col min="11266" max="11266" width="51.33203125" style="4" bestFit="1" customWidth="1"/>
    <col min="11267" max="11267" width="13.109375" style="4" customWidth="1"/>
    <col min="11268" max="11268" width="18.6640625" style="4" bestFit="1" customWidth="1"/>
    <col min="11269" max="11269" width="12.33203125" style="4" customWidth="1"/>
    <col min="11270" max="11270" width="11.44140625" style="4" bestFit="1"/>
    <col min="11271" max="11520" width="11.44140625" style="4"/>
    <col min="11521" max="11521" width="0" style="4" hidden="1" customWidth="1"/>
    <col min="11522" max="11522" width="51.33203125" style="4" bestFit="1" customWidth="1"/>
    <col min="11523" max="11523" width="13.109375" style="4" customWidth="1"/>
    <col min="11524" max="11524" width="18.6640625" style="4" bestFit="1" customWidth="1"/>
    <col min="11525" max="11525" width="12.33203125" style="4" customWidth="1"/>
    <col min="11526" max="11526" width="11.44140625" style="4" bestFit="1"/>
    <col min="11527" max="11776" width="11.44140625" style="4"/>
    <col min="11777" max="11777" width="0" style="4" hidden="1" customWidth="1"/>
    <col min="11778" max="11778" width="51.33203125" style="4" bestFit="1" customWidth="1"/>
    <col min="11779" max="11779" width="13.109375" style="4" customWidth="1"/>
    <col min="11780" max="11780" width="18.6640625" style="4" bestFit="1" customWidth="1"/>
    <col min="11781" max="11781" width="12.33203125" style="4" customWidth="1"/>
    <col min="11782" max="11782" width="11.44140625" style="4" bestFit="1"/>
    <col min="11783" max="12032" width="11.44140625" style="4"/>
    <col min="12033" max="12033" width="0" style="4" hidden="1" customWidth="1"/>
    <col min="12034" max="12034" width="51.33203125" style="4" bestFit="1" customWidth="1"/>
    <col min="12035" max="12035" width="13.109375" style="4" customWidth="1"/>
    <col min="12036" max="12036" width="18.6640625" style="4" bestFit="1" customWidth="1"/>
    <col min="12037" max="12037" width="12.33203125" style="4" customWidth="1"/>
    <col min="12038" max="12038" width="11.44140625" style="4" bestFit="1"/>
    <col min="12039" max="12288" width="11.44140625" style="4"/>
    <col min="12289" max="12289" width="0" style="4" hidden="1" customWidth="1"/>
    <col min="12290" max="12290" width="51.33203125" style="4" bestFit="1" customWidth="1"/>
    <col min="12291" max="12291" width="13.109375" style="4" customWidth="1"/>
    <col min="12292" max="12292" width="18.6640625" style="4" bestFit="1" customWidth="1"/>
    <col min="12293" max="12293" width="12.33203125" style="4" customWidth="1"/>
    <col min="12294" max="12294" width="11.44140625" style="4" bestFit="1"/>
    <col min="12295" max="12544" width="11.44140625" style="4"/>
    <col min="12545" max="12545" width="0" style="4" hidden="1" customWidth="1"/>
    <col min="12546" max="12546" width="51.33203125" style="4" bestFit="1" customWidth="1"/>
    <col min="12547" max="12547" width="13.109375" style="4" customWidth="1"/>
    <col min="12548" max="12548" width="18.6640625" style="4" bestFit="1" customWidth="1"/>
    <col min="12549" max="12549" width="12.33203125" style="4" customWidth="1"/>
    <col min="12550" max="12550" width="11.44140625" style="4" bestFit="1"/>
    <col min="12551" max="12800" width="11.44140625" style="4"/>
    <col min="12801" max="12801" width="0" style="4" hidden="1" customWidth="1"/>
    <col min="12802" max="12802" width="51.33203125" style="4" bestFit="1" customWidth="1"/>
    <col min="12803" max="12803" width="13.109375" style="4" customWidth="1"/>
    <col min="12804" max="12804" width="18.6640625" style="4" bestFit="1" customWidth="1"/>
    <col min="12805" max="12805" width="12.33203125" style="4" customWidth="1"/>
    <col min="12806" max="12806" width="11.44140625" style="4" bestFit="1"/>
    <col min="12807" max="13056" width="11.44140625" style="4"/>
    <col min="13057" max="13057" width="0" style="4" hidden="1" customWidth="1"/>
    <col min="13058" max="13058" width="51.33203125" style="4" bestFit="1" customWidth="1"/>
    <col min="13059" max="13059" width="13.109375" style="4" customWidth="1"/>
    <col min="13060" max="13060" width="18.6640625" style="4" bestFit="1" customWidth="1"/>
    <col min="13061" max="13061" width="12.33203125" style="4" customWidth="1"/>
    <col min="13062" max="13062" width="11.44140625" style="4" bestFit="1"/>
    <col min="13063" max="13312" width="11.44140625" style="4"/>
    <col min="13313" max="13313" width="0" style="4" hidden="1" customWidth="1"/>
    <col min="13314" max="13314" width="51.33203125" style="4" bestFit="1" customWidth="1"/>
    <col min="13315" max="13315" width="13.109375" style="4" customWidth="1"/>
    <col min="13316" max="13316" width="18.6640625" style="4" bestFit="1" customWidth="1"/>
    <col min="13317" max="13317" width="12.33203125" style="4" customWidth="1"/>
    <col min="13318" max="13318" width="11.44140625" style="4" bestFit="1"/>
    <col min="13319" max="13568" width="11.44140625" style="4"/>
    <col min="13569" max="13569" width="0" style="4" hidden="1" customWidth="1"/>
    <col min="13570" max="13570" width="51.33203125" style="4" bestFit="1" customWidth="1"/>
    <col min="13571" max="13571" width="13.109375" style="4" customWidth="1"/>
    <col min="13572" max="13572" width="18.6640625" style="4" bestFit="1" customWidth="1"/>
    <col min="13573" max="13573" width="12.33203125" style="4" customWidth="1"/>
    <col min="13574" max="13574" width="11.44140625" style="4" bestFit="1"/>
    <col min="13575" max="13824" width="11.44140625" style="4"/>
    <col min="13825" max="13825" width="0" style="4" hidden="1" customWidth="1"/>
    <col min="13826" max="13826" width="51.33203125" style="4" bestFit="1" customWidth="1"/>
    <col min="13827" max="13827" width="13.109375" style="4" customWidth="1"/>
    <col min="13828" max="13828" width="18.6640625" style="4" bestFit="1" customWidth="1"/>
    <col min="13829" max="13829" width="12.33203125" style="4" customWidth="1"/>
    <col min="13830" max="13830" width="11.44140625" style="4" bestFit="1"/>
    <col min="13831" max="14080" width="11.44140625" style="4"/>
    <col min="14081" max="14081" width="0" style="4" hidden="1" customWidth="1"/>
    <col min="14082" max="14082" width="51.33203125" style="4" bestFit="1" customWidth="1"/>
    <col min="14083" max="14083" width="13.109375" style="4" customWidth="1"/>
    <col min="14084" max="14084" width="18.6640625" style="4" bestFit="1" customWidth="1"/>
    <col min="14085" max="14085" width="12.33203125" style="4" customWidth="1"/>
    <col min="14086" max="14086" width="11.44140625" style="4" bestFit="1"/>
    <col min="14087" max="14336" width="11.44140625" style="4"/>
    <col min="14337" max="14337" width="0" style="4" hidden="1" customWidth="1"/>
    <col min="14338" max="14338" width="51.33203125" style="4" bestFit="1" customWidth="1"/>
    <col min="14339" max="14339" width="13.109375" style="4" customWidth="1"/>
    <col min="14340" max="14340" width="18.6640625" style="4" bestFit="1" customWidth="1"/>
    <col min="14341" max="14341" width="12.33203125" style="4" customWidth="1"/>
    <col min="14342" max="14342" width="11.44140625" style="4" bestFit="1"/>
    <col min="14343" max="14592" width="11.44140625" style="4"/>
    <col min="14593" max="14593" width="0" style="4" hidden="1" customWidth="1"/>
    <col min="14594" max="14594" width="51.33203125" style="4" bestFit="1" customWidth="1"/>
    <col min="14595" max="14595" width="13.109375" style="4" customWidth="1"/>
    <col min="14596" max="14596" width="18.6640625" style="4" bestFit="1" customWidth="1"/>
    <col min="14597" max="14597" width="12.33203125" style="4" customWidth="1"/>
    <col min="14598" max="14598" width="11.44140625" style="4" bestFit="1"/>
    <col min="14599" max="14848" width="11.44140625" style="4"/>
    <col min="14849" max="14849" width="0" style="4" hidden="1" customWidth="1"/>
    <col min="14850" max="14850" width="51.33203125" style="4" bestFit="1" customWidth="1"/>
    <col min="14851" max="14851" width="13.109375" style="4" customWidth="1"/>
    <col min="14852" max="14852" width="18.6640625" style="4" bestFit="1" customWidth="1"/>
    <col min="14853" max="14853" width="12.33203125" style="4" customWidth="1"/>
    <col min="14854" max="14854" width="11.44140625" style="4" bestFit="1"/>
    <col min="14855" max="15104" width="11.44140625" style="4"/>
    <col min="15105" max="15105" width="0" style="4" hidden="1" customWidth="1"/>
    <col min="15106" max="15106" width="51.33203125" style="4" bestFit="1" customWidth="1"/>
    <col min="15107" max="15107" width="13.109375" style="4" customWidth="1"/>
    <col min="15108" max="15108" width="18.6640625" style="4" bestFit="1" customWidth="1"/>
    <col min="15109" max="15109" width="12.33203125" style="4" customWidth="1"/>
    <col min="15110" max="15110" width="11.44140625" style="4" bestFit="1"/>
    <col min="15111" max="15360" width="11.44140625" style="4"/>
    <col min="15361" max="15361" width="0" style="4" hidden="1" customWidth="1"/>
    <col min="15362" max="15362" width="51.33203125" style="4" bestFit="1" customWidth="1"/>
    <col min="15363" max="15363" width="13.109375" style="4" customWidth="1"/>
    <col min="15364" max="15364" width="18.6640625" style="4" bestFit="1" customWidth="1"/>
    <col min="15365" max="15365" width="12.33203125" style="4" customWidth="1"/>
    <col min="15366" max="15366" width="11.44140625" style="4" bestFit="1"/>
    <col min="15367" max="15616" width="11.44140625" style="4"/>
    <col min="15617" max="15617" width="0" style="4" hidden="1" customWidth="1"/>
    <col min="15618" max="15618" width="51.33203125" style="4" bestFit="1" customWidth="1"/>
    <col min="15619" max="15619" width="13.109375" style="4" customWidth="1"/>
    <col min="15620" max="15620" width="18.6640625" style="4" bestFit="1" customWidth="1"/>
    <col min="15621" max="15621" width="12.33203125" style="4" customWidth="1"/>
    <col min="15622" max="15622" width="11.44140625" style="4" bestFit="1"/>
    <col min="15623" max="15872" width="11.44140625" style="4"/>
    <col min="15873" max="15873" width="0" style="4" hidden="1" customWidth="1"/>
    <col min="15874" max="15874" width="51.33203125" style="4" bestFit="1" customWidth="1"/>
    <col min="15875" max="15875" width="13.109375" style="4" customWidth="1"/>
    <col min="15876" max="15876" width="18.6640625" style="4" bestFit="1" customWidth="1"/>
    <col min="15877" max="15877" width="12.33203125" style="4" customWidth="1"/>
    <col min="15878" max="15878" width="11.44140625" style="4" bestFit="1"/>
    <col min="15879" max="16128" width="11.44140625" style="4"/>
    <col min="16129" max="16129" width="0" style="4" hidden="1" customWidth="1"/>
    <col min="16130" max="16130" width="51.33203125" style="4" bestFit="1" customWidth="1"/>
    <col min="16131" max="16131" width="13.109375" style="4" customWidth="1"/>
    <col min="16132" max="16132" width="18.6640625" style="4" bestFit="1" customWidth="1"/>
    <col min="16133" max="16133" width="12.33203125" style="4" customWidth="1"/>
    <col min="16134" max="16134" width="11.44140625" style="4" bestFit="1"/>
    <col min="16135" max="16384" width="11.44140625" style="4"/>
  </cols>
  <sheetData>
    <row r="1" spans="1:9" ht="12.75" customHeight="1" x14ac:dyDescent="0.25">
      <c r="B1" s="2"/>
      <c r="C1" s="3"/>
      <c r="D1" s="3"/>
      <c r="E1" s="3"/>
      <c r="F1" s="3"/>
    </row>
    <row r="2" spans="1:9" ht="12.75" customHeight="1" x14ac:dyDescent="0.25">
      <c r="C2" s="3" t="s">
        <v>0</v>
      </c>
      <c r="D2" s="3"/>
      <c r="E2" s="3"/>
      <c r="F2" s="3"/>
      <c r="G2" s="5"/>
    </row>
    <row r="3" spans="1:9" ht="12.75" customHeight="1" x14ac:dyDescent="0.25">
      <c r="C3" s="3" t="s">
        <v>1</v>
      </c>
      <c r="D3" s="3"/>
      <c r="E3" s="3"/>
      <c r="F3" s="3"/>
      <c r="G3" s="5"/>
    </row>
    <row r="4" spans="1:9" ht="16.5" customHeight="1" x14ac:dyDescent="0.3">
      <c r="C4" s="6"/>
      <c r="D4" s="6"/>
      <c r="E4" s="6"/>
      <c r="F4" s="6"/>
      <c r="G4" s="5"/>
      <c r="I4"/>
    </row>
    <row r="5" spans="1:9" s="12" customFormat="1" ht="13.5" customHeight="1" x14ac:dyDescent="0.3">
      <c r="A5" s="7"/>
      <c r="B5" s="8" t="s">
        <v>2</v>
      </c>
      <c r="C5" s="9"/>
      <c r="D5" s="10"/>
      <c r="E5" s="6"/>
      <c r="F5" s="6"/>
      <c r="G5" s="11"/>
    </row>
    <row r="6" spans="1:9" s="12" customFormat="1" ht="12.75" customHeight="1" x14ac:dyDescent="0.3">
      <c r="A6" s="7"/>
      <c r="C6" s="6"/>
      <c r="D6" s="6"/>
      <c r="E6" s="6"/>
      <c r="F6" s="6"/>
      <c r="G6" s="11"/>
    </row>
    <row r="7" spans="1:9" s="12" customFormat="1" ht="13.5" customHeight="1" x14ac:dyDescent="0.3">
      <c r="A7" s="7"/>
      <c r="B7" s="13" t="s">
        <v>3</v>
      </c>
      <c r="C7" s="13"/>
      <c r="D7" s="13"/>
      <c r="E7" s="13"/>
      <c r="F7" s="13"/>
      <c r="G7" s="11"/>
    </row>
    <row r="8" spans="1:9" ht="11.1" customHeight="1" x14ac:dyDescent="0.3">
      <c r="B8" s="14"/>
      <c r="C8" s="5"/>
      <c r="D8" s="15"/>
      <c r="E8" s="5"/>
      <c r="F8" s="16" t="s">
        <v>4</v>
      </c>
      <c r="G8" s="5"/>
    </row>
    <row r="9" spans="1:9" ht="33.6" customHeight="1" x14ac:dyDescent="0.3">
      <c r="B9" s="17" t="s">
        <v>5</v>
      </c>
      <c r="C9" s="18" t="s">
        <v>6</v>
      </c>
      <c r="D9" s="18" t="s">
        <v>7</v>
      </c>
      <c r="E9" s="18" t="s">
        <v>8</v>
      </c>
      <c r="F9" s="19">
        <v>42735</v>
      </c>
    </row>
    <row r="10" spans="1:9" ht="11.1" customHeight="1" x14ac:dyDescent="0.3">
      <c r="A10" s="20"/>
      <c r="B10" s="21" t="s">
        <v>9</v>
      </c>
      <c r="C10" s="22"/>
      <c r="D10" s="22"/>
      <c r="E10" s="22"/>
      <c r="F10" s="23"/>
    </row>
    <row r="11" spans="1:9" ht="17.25" customHeight="1" x14ac:dyDescent="0.3">
      <c r="A11" s="20"/>
      <c r="B11" s="24" t="s">
        <v>10</v>
      </c>
      <c r="C11" s="25">
        <v>0</v>
      </c>
      <c r="D11" s="25">
        <v>613810037.49000001</v>
      </c>
      <c r="E11" s="25">
        <v>617137079.67999995</v>
      </c>
      <c r="F11" s="25">
        <v>0</v>
      </c>
    </row>
    <row r="12" spans="1:9" ht="13.5" customHeight="1" x14ac:dyDescent="0.3">
      <c r="A12" s="20"/>
      <c r="B12" s="26" t="s">
        <v>11</v>
      </c>
      <c r="C12" s="27">
        <v>0</v>
      </c>
      <c r="D12" s="28">
        <v>32899424.34</v>
      </c>
      <c r="E12" s="28">
        <v>34030516.270000003</v>
      </c>
      <c r="F12" s="27">
        <v>0</v>
      </c>
    </row>
    <row r="13" spans="1:9" ht="13.5" customHeight="1" x14ac:dyDescent="0.3">
      <c r="A13" s="20" t="s">
        <v>12</v>
      </c>
      <c r="B13" s="29" t="s">
        <v>13</v>
      </c>
      <c r="C13" s="30">
        <v>0</v>
      </c>
      <c r="D13" s="31">
        <v>0</v>
      </c>
      <c r="E13" s="31">
        <v>0</v>
      </c>
      <c r="F13" s="30">
        <v>0</v>
      </c>
    </row>
    <row r="14" spans="1:9" ht="13.5" customHeight="1" x14ac:dyDescent="0.3">
      <c r="A14" s="20" t="s">
        <v>14</v>
      </c>
      <c r="B14" s="29" t="s">
        <v>15</v>
      </c>
      <c r="C14" s="30">
        <v>0</v>
      </c>
      <c r="D14" s="31">
        <v>1510189</v>
      </c>
      <c r="E14" s="31">
        <v>1422490.93</v>
      </c>
      <c r="F14" s="30">
        <v>0</v>
      </c>
    </row>
    <row r="15" spans="1:9" ht="13.5" customHeight="1" x14ac:dyDescent="0.3">
      <c r="A15" s="20">
        <v>209</v>
      </c>
      <c r="B15" s="29" t="s">
        <v>16</v>
      </c>
      <c r="C15" s="30">
        <v>0</v>
      </c>
      <c r="D15" s="31">
        <v>0</v>
      </c>
      <c r="E15" s="31">
        <v>0</v>
      </c>
      <c r="F15" s="30">
        <v>0</v>
      </c>
    </row>
    <row r="16" spans="1:9" ht="13.5" customHeight="1" x14ac:dyDescent="0.3">
      <c r="A16" s="20" t="s">
        <v>17</v>
      </c>
      <c r="B16" s="29" t="s">
        <v>18</v>
      </c>
      <c r="C16" s="30">
        <v>0</v>
      </c>
      <c r="D16" s="31">
        <v>31389235.34</v>
      </c>
      <c r="E16" s="31">
        <v>32608025.34</v>
      </c>
      <c r="F16" s="30">
        <v>0</v>
      </c>
    </row>
    <row r="17" spans="1:6" ht="13.5" customHeight="1" x14ac:dyDescent="0.3">
      <c r="A17" s="20"/>
      <c r="B17" s="32" t="s">
        <v>19</v>
      </c>
      <c r="C17" s="33">
        <v>0</v>
      </c>
      <c r="D17" s="34">
        <v>579634503.32999992</v>
      </c>
      <c r="E17" s="34">
        <v>581741054.02999997</v>
      </c>
      <c r="F17" s="33">
        <v>0</v>
      </c>
    </row>
    <row r="18" spans="1:6" ht="13.5" customHeight="1" x14ac:dyDescent="0.3">
      <c r="A18" s="20" t="s">
        <v>20</v>
      </c>
      <c r="B18" s="29" t="s">
        <v>21</v>
      </c>
      <c r="C18" s="30">
        <v>0</v>
      </c>
      <c r="D18" s="31">
        <v>221795659.44</v>
      </c>
      <c r="E18" s="31">
        <v>221795659.44</v>
      </c>
      <c r="F18" s="30">
        <v>0</v>
      </c>
    </row>
    <row r="19" spans="1:6" ht="13.5" customHeight="1" x14ac:dyDescent="0.3">
      <c r="A19" s="20">
        <v>239</v>
      </c>
      <c r="B19" s="29" t="s">
        <v>16</v>
      </c>
      <c r="C19" s="30">
        <v>0</v>
      </c>
      <c r="D19" s="31">
        <v>0</v>
      </c>
      <c r="E19" s="31">
        <v>0</v>
      </c>
      <c r="F19" s="30">
        <v>0</v>
      </c>
    </row>
    <row r="20" spans="1:6" ht="13.5" customHeight="1" x14ac:dyDescent="0.3">
      <c r="A20" s="20" t="s">
        <v>22</v>
      </c>
      <c r="B20" s="35" t="s">
        <v>23</v>
      </c>
      <c r="C20" s="30">
        <v>0</v>
      </c>
      <c r="D20" s="31">
        <v>357838843.88999999</v>
      </c>
      <c r="E20" s="31">
        <v>359945394.58999997</v>
      </c>
      <c r="F20" s="30">
        <v>0</v>
      </c>
    </row>
    <row r="21" spans="1:6" ht="13.5" customHeight="1" x14ac:dyDescent="0.3">
      <c r="A21" s="36"/>
      <c r="B21" s="37" t="s">
        <v>24</v>
      </c>
      <c r="C21" s="33">
        <v>0</v>
      </c>
      <c r="D21" s="34">
        <v>0</v>
      </c>
      <c r="E21" s="34">
        <v>0</v>
      </c>
      <c r="F21" s="33">
        <v>0</v>
      </c>
    </row>
    <row r="22" spans="1:6" ht="13.5" customHeight="1" x14ac:dyDescent="0.3">
      <c r="A22" s="20" t="s">
        <v>25</v>
      </c>
      <c r="B22" s="29" t="s">
        <v>21</v>
      </c>
      <c r="C22" s="30">
        <v>0</v>
      </c>
      <c r="D22" s="31">
        <v>0</v>
      </c>
      <c r="E22" s="31">
        <v>0</v>
      </c>
      <c r="F22" s="30">
        <v>0</v>
      </c>
    </row>
    <row r="23" spans="1:6" ht="13.5" customHeight="1" x14ac:dyDescent="0.3">
      <c r="A23" s="20" t="s">
        <v>26</v>
      </c>
      <c r="B23" s="29" t="s">
        <v>27</v>
      </c>
      <c r="C23" s="30">
        <v>0</v>
      </c>
      <c r="D23" s="31">
        <v>0</v>
      </c>
      <c r="E23" s="31">
        <v>0</v>
      </c>
      <c r="F23" s="30">
        <v>0</v>
      </c>
    </row>
    <row r="24" spans="1:6" ht="13.5" customHeight="1" x14ac:dyDescent="0.3">
      <c r="A24" s="20" t="s">
        <v>28</v>
      </c>
      <c r="B24" s="37" t="s">
        <v>29</v>
      </c>
      <c r="C24" s="38">
        <v>0</v>
      </c>
      <c r="D24" s="39">
        <v>0</v>
      </c>
      <c r="E24" s="39">
        <v>0</v>
      </c>
      <c r="F24" s="38">
        <v>0</v>
      </c>
    </row>
    <row r="25" spans="1:6" ht="13.5" customHeight="1" x14ac:dyDescent="0.3">
      <c r="A25" s="20" t="s">
        <v>30</v>
      </c>
      <c r="B25" s="32" t="s">
        <v>31</v>
      </c>
      <c r="C25" s="38">
        <v>0</v>
      </c>
      <c r="D25" s="39">
        <v>1272902.82</v>
      </c>
      <c r="E25" s="39">
        <v>1362302.38</v>
      </c>
      <c r="F25" s="38">
        <v>0</v>
      </c>
    </row>
    <row r="26" spans="1:6" ht="13.5" customHeight="1" x14ac:dyDescent="0.3">
      <c r="A26" s="20">
        <v>474</v>
      </c>
      <c r="B26" s="32" t="s">
        <v>32</v>
      </c>
      <c r="C26" s="40">
        <v>0</v>
      </c>
      <c r="D26" s="41">
        <v>3207</v>
      </c>
      <c r="E26" s="41">
        <v>3207</v>
      </c>
      <c r="F26" s="40">
        <v>0</v>
      </c>
    </row>
    <row r="27" spans="1:6" ht="13.5" customHeight="1" x14ac:dyDescent="0.3">
      <c r="A27" s="20"/>
      <c r="B27" s="42" t="s">
        <v>33</v>
      </c>
      <c r="C27" s="43">
        <v>0</v>
      </c>
      <c r="D27" s="44">
        <v>0</v>
      </c>
      <c r="E27" s="44">
        <v>0</v>
      </c>
      <c r="F27" s="43">
        <v>0</v>
      </c>
    </row>
    <row r="28" spans="1:6" ht="13.5" customHeight="1" x14ac:dyDescent="0.3">
      <c r="A28" s="20"/>
      <c r="B28" s="24" t="s">
        <v>34</v>
      </c>
      <c r="C28" s="45">
        <v>0</v>
      </c>
      <c r="D28" s="45">
        <v>38567096.340000004</v>
      </c>
      <c r="E28" s="45">
        <v>52890721.689999998</v>
      </c>
      <c r="F28" s="45">
        <v>0</v>
      </c>
    </row>
    <row r="29" spans="1:6" ht="13.5" customHeight="1" x14ac:dyDescent="0.3">
      <c r="A29" s="20"/>
      <c r="B29" s="26" t="s">
        <v>35</v>
      </c>
      <c r="C29" s="46">
        <v>0</v>
      </c>
      <c r="D29" s="47">
        <v>0</v>
      </c>
      <c r="E29" s="47">
        <v>0</v>
      </c>
      <c r="F29" s="46">
        <v>0</v>
      </c>
    </row>
    <row r="30" spans="1:6" ht="13.5" customHeight="1" x14ac:dyDescent="0.3">
      <c r="A30" s="20"/>
      <c r="B30" s="48" t="s">
        <v>36</v>
      </c>
      <c r="C30" s="49">
        <v>0</v>
      </c>
      <c r="D30" s="50">
        <v>0</v>
      </c>
      <c r="E30" s="50">
        <v>0</v>
      </c>
      <c r="F30" s="49">
        <v>0</v>
      </c>
    </row>
    <row r="31" spans="1:6" ht="13.5" customHeight="1" x14ac:dyDescent="0.3">
      <c r="A31" s="20" t="s">
        <v>37</v>
      </c>
      <c r="B31" s="51" t="s">
        <v>21</v>
      </c>
      <c r="C31" s="52">
        <v>0</v>
      </c>
      <c r="D31" s="53">
        <v>0</v>
      </c>
      <c r="E31" s="53">
        <v>0</v>
      </c>
      <c r="F31" s="52">
        <v>0</v>
      </c>
    </row>
    <row r="32" spans="1:6" ht="13.5" customHeight="1" x14ac:dyDescent="0.3">
      <c r="A32" s="20"/>
      <c r="B32" s="51" t="s">
        <v>38</v>
      </c>
      <c r="C32" s="52">
        <v>0</v>
      </c>
      <c r="D32" s="53">
        <v>0</v>
      </c>
      <c r="E32" s="53">
        <v>0</v>
      </c>
      <c r="F32" s="52">
        <v>0</v>
      </c>
    </row>
    <row r="33" spans="1:8" ht="13.5" customHeight="1" x14ac:dyDescent="0.3">
      <c r="A33" s="20" t="s">
        <v>39</v>
      </c>
      <c r="B33" s="48" t="s">
        <v>40</v>
      </c>
      <c r="C33" s="40">
        <v>0</v>
      </c>
      <c r="D33" s="41">
        <v>0</v>
      </c>
      <c r="E33" s="41">
        <v>0</v>
      </c>
      <c r="F33" s="40">
        <v>0</v>
      </c>
    </row>
    <row r="34" spans="1:8" ht="13.5" customHeight="1" x14ac:dyDescent="0.3">
      <c r="A34" s="20" t="s">
        <v>41</v>
      </c>
      <c r="B34" s="54" t="s">
        <v>42</v>
      </c>
      <c r="C34" s="55">
        <v>0</v>
      </c>
      <c r="D34" s="56">
        <v>0</v>
      </c>
      <c r="E34" s="56">
        <v>0</v>
      </c>
      <c r="F34" s="55">
        <v>0</v>
      </c>
    </row>
    <row r="35" spans="1:8" ht="13.5" customHeight="1" x14ac:dyDescent="0.3">
      <c r="A35" s="20"/>
      <c r="B35" s="32" t="s">
        <v>43</v>
      </c>
      <c r="C35" s="33">
        <v>0</v>
      </c>
      <c r="D35" s="34">
        <v>107423</v>
      </c>
      <c r="E35" s="34">
        <v>104673.56</v>
      </c>
      <c r="F35" s="33">
        <v>0</v>
      </c>
    </row>
    <row r="36" spans="1:8" ht="13.5" customHeight="1" x14ac:dyDescent="0.3">
      <c r="A36" s="20" t="s">
        <v>44</v>
      </c>
      <c r="B36" s="29" t="s">
        <v>45</v>
      </c>
      <c r="C36" s="30">
        <v>0</v>
      </c>
      <c r="D36" s="31">
        <v>106235</v>
      </c>
      <c r="E36" s="31">
        <v>103486.33</v>
      </c>
      <c r="F36" s="30">
        <v>0</v>
      </c>
    </row>
    <row r="37" spans="1:8" ht="13.5" customHeight="1" x14ac:dyDescent="0.3">
      <c r="A37" s="20">
        <v>407</v>
      </c>
      <c r="B37" s="29" t="s">
        <v>16</v>
      </c>
      <c r="C37" s="30">
        <v>0</v>
      </c>
      <c r="D37" s="31">
        <v>1188</v>
      </c>
      <c r="E37" s="31">
        <v>1187.23</v>
      </c>
      <c r="F37" s="30">
        <v>0</v>
      </c>
    </row>
    <row r="38" spans="1:8" ht="13.5" customHeight="1" x14ac:dyDescent="0.3">
      <c r="A38" s="20"/>
      <c r="B38" s="32" t="s">
        <v>46</v>
      </c>
      <c r="C38" s="33">
        <v>0</v>
      </c>
      <c r="D38" s="34">
        <v>25565262.789999999</v>
      </c>
      <c r="E38" s="34">
        <v>32876049.579999998</v>
      </c>
      <c r="F38" s="33">
        <v>0</v>
      </c>
    </row>
    <row r="39" spans="1:8" ht="13.5" customHeight="1" x14ac:dyDescent="0.3">
      <c r="A39" s="20" t="s">
        <v>47</v>
      </c>
      <c r="B39" s="29" t="s">
        <v>48</v>
      </c>
      <c r="C39" s="30">
        <v>0</v>
      </c>
      <c r="D39" s="31">
        <v>16556209</v>
      </c>
      <c r="E39" s="31">
        <v>21144524.16</v>
      </c>
      <c r="F39" s="30">
        <v>0</v>
      </c>
    </row>
    <row r="40" spans="1:8" ht="13.5" customHeight="1" x14ac:dyDescent="0.3">
      <c r="A40" s="20">
        <v>5580</v>
      </c>
      <c r="B40" s="29" t="s">
        <v>49</v>
      </c>
      <c r="C40" s="30">
        <v>0</v>
      </c>
      <c r="D40" s="31">
        <v>0</v>
      </c>
      <c r="E40" s="31">
        <v>0</v>
      </c>
      <c r="F40" s="30">
        <v>0</v>
      </c>
    </row>
    <row r="41" spans="1:8" ht="13.5" customHeight="1" x14ac:dyDescent="0.3">
      <c r="A41" s="20" t="s">
        <v>50</v>
      </c>
      <c r="B41" s="29" t="s">
        <v>51</v>
      </c>
      <c r="C41" s="30">
        <v>0</v>
      </c>
      <c r="D41" s="31">
        <v>9009053.7899999991</v>
      </c>
      <c r="E41" s="31">
        <v>11731525.42</v>
      </c>
      <c r="F41" s="30">
        <v>0</v>
      </c>
      <c r="H41" s="57" t="s">
        <v>52</v>
      </c>
    </row>
    <row r="42" spans="1:8" ht="13.5" customHeight="1" x14ac:dyDescent="0.3">
      <c r="A42" s="20" t="s">
        <v>53</v>
      </c>
      <c r="B42" s="58" t="s">
        <v>54</v>
      </c>
      <c r="C42" s="59">
        <v>0</v>
      </c>
      <c r="D42" s="60">
        <v>0</v>
      </c>
      <c r="E42" s="60">
        <v>0</v>
      </c>
      <c r="F42" s="59">
        <v>0</v>
      </c>
      <c r="H42" s="57" t="s">
        <v>52</v>
      </c>
    </row>
    <row r="43" spans="1:8" ht="13.5" customHeight="1" x14ac:dyDescent="0.3">
      <c r="A43" s="20" t="s">
        <v>55</v>
      </c>
      <c r="B43" s="58" t="s">
        <v>56</v>
      </c>
      <c r="C43" s="59">
        <v>0</v>
      </c>
      <c r="D43" s="60">
        <v>19012.45</v>
      </c>
      <c r="E43" s="60">
        <v>19012.45</v>
      </c>
      <c r="F43" s="59">
        <v>0</v>
      </c>
    </row>
    <row r="44" spans="1:8" ht="13.5" customHeight="1" x14ac:dyDescent="0.3">
      <c r="A44" s="20" t="s">
        <v>57</v>
      </c>
      <c r="B44" s="32" t="s">
        <v>58</v>
      </c>
      <c r="C44" s="59">
        <v>0</v>
      </c>
      <c r="D44" s="60">
        <v>33558.89</v>
      </c>
      <c r="E44" s="60">
        <v>33558.89</v>
      </c>
      <c r="F44" s="59">
        <v>0</v>
      </c>
    </row>
    <row r="45" spans="1:8" ht="13.5" customHeight="1" x14ac:dyDescent="0.3">
      <c r="A45" s="20">
        <v>57</v>
      </c>
      <c r="B45" s="42" t="s">
        <v>59</v>
      </c>
      <c r="C45" s="61">
        <v>0</v>
      </c>
      <c r="D45" s="60">
        <v>12841839.210000001</v>
      </c>
      <c r="E45" s="60">
        <v>19857427.210000001</v>
      </c>
      <c r="F45" s="61">
        <v>0</v>
      </c>
    </row>
    <row r="46" spans="1:8" ht="13.5" customHeight="1" x14ac:dyDescent="0.3">
      <c r="A46" s="62"/>
      <c r="B46" s="63" t="s">
        <v>60</v>
      </c>
      <c r="C46" s="64">
        <v>0</v>
      </c>
      <c r="D46" s="64">
        <v>652377133.83000004</v>
      </c>
      <c r="E46" s="64">
        <v>670027801.36999989</v>
      </c>
      <c r="F46" s="64">
        <v>0</v>
      </c>
    </row>
    <row r="47" spans="1:8" ht="13.5" customHeight="1" x14ac:dyDescent="0.3">
      <c r="A47" s="65"/>
      <c r="B47" s="21" t="s">
        <v>61</v>
      </c>
      <c r="C47" s="22"/>
      <c r="D47" s="23"/>
      <c r="E47" s="22"/>
      <c r="F47" s="23"/>
    </row>
    <row r="48" spans="1:8" ht="13.5" customHeight="1" x14ac:dyDescent="0.3">
      <c r="A48" s="20"/>
      <c r="B48" s="24" t="s">
        <v>62</v>
      </c>
      <c r="C48" s="45">
        <v>0</v>
      </c>
      <c r="D48" s="45">
        <v>563621646.76999998</v>
      </c>
      <c r="E48" s="45">
        <v>571775449.46000004</v>
      </c>
      <c r="F48" s="45">
        <v>0</v>
      </c>
    </row>
    <row r="49" spans="1:6" ht="13.5" customHeight="1" x14ac:dyDescent="0.3">
      <c r="A49" s="20"/>
      <c r="B49" s="26" t="s">
        <v>63</v>
      </c>
      <c r="C49" s="66">
        <v>0</v>
      </c>
      <c r="D49" s="67">
        <v>9761178.0300000012</v>
      </c>
      <c r="E49" s="67">
        <v>17460367.359999999</v>
      </c>
      <c r="F49" s="66">
        <v>0</v>
      </c>
    </row>
    <row r="50" spans="1:6" ht="13.5" customHeight="1" x14ac:dyDescent="0.3">
      <c r="A50" s="20" t="s">
        <v>64</v>
      </c>
      <c r="B50" s="48" t="s">
        <v>65</v>
      </c>
      <c r="C50" s="38">
        <v>0</v>
      </c>
      <c r="D50" s="39">
        <v>1000000</v>
      </c>
      <c r="E50" s="39">
        <v>1000000</v>
      </c>
      <c r="F50" s="38">
        <v>0</v>
      </c>
    </row>
    <row r="51" spans="1:6" ht="13.5" customHeight="1" x14ac:dyDescent="0.3">
      <c r="A51" s="20">
        <v>110</v>
      </c>
      <c r="B51" s="68" t="s">
        <v>66</v>
      </c>
      <c r="C51" s="38">
        <v>0</v>
      </c>
      <c r="D51" s="39">
        <v>0</v>
      </c>
      <c r="E51" s="39">
        <v>0</v>
      </c>
      <c r="F51" s="38">
        <v>0</v>
      </c>
    </row>
    <row r="52" spans="1:6" ht="13.5" customHeight="1" x14ac:dyDescent="0.3">
      <c r="A52" s="20" t="s">
        <v>67</v>
      </c>
      <c r="B52" s="48" t="s">
        <v>68</v>
      </c>
      <c r="C52" s="38">
        <v>0</v>
      </c>
      <c r="D52" s="39">
        <v>16460580</v>
      </c>
      <c r="E52" s="39">
        <v>16460580</v>
      </c>
      <c r="F52" s="38">
        <v>0</v>
      </c>
    </row>
    <row r="53" spans="1:6" ht="13.5" customHeight="1" x14ac:dyDescent="0.3">
      <c r="A53" s="20" t="s">
        <v>69</v>
      </c>
      <c r="B53" s="68" t="s">
        <v>70</v>
      </c>
      <c r="C53" s="38">
        <v>0</v>
      </c>
      <c r="D53" s="39">
        <v>0</v>
      </c>
      <c r="E53" s="39">
        <v>0</v>
      </c>
      <c r="F53" s="38">
        <v>0</v>
      </c>
    </row>
    <row r="54" spans="1:6" ht="13.5" customHeight="1" x14ac:dyDescent="0.3">
      <c r="A54" s="20" t="s">
        <v>71</v>
      </c>
      <c r="B54" s="68" t="s">
        <v>72</v>
      </c>
      <c r="C54" s="38">
        <v>0</v>
      </c>
      <c r="D54" s="39">
        <v>0</v>
      </c>
      <c r="E54" s="39">
        <v>0</v>
      </c>
      <c r="F54" s="38">
        <v>0</v>
      </c>
    </row>
    <row r="55" spans="1:6" ht="13.5" customHeight="1" x14ac:dyDescent="0.3">
      <c r="A55" s="20">
        <v>118</v>
      </c>
      <c r="B55" s="68" t="s">
        <v>73</v>
      </c>
      <c r="C55" s="38">
        <v>0</v>
      </c>
      <c r="D55" s="39">
        <v>0</v>
      </c>
      <c r="E55" s="39">
        <v>0</v>
      </c>
      <c r="F55" s="38">
        <v>0</v>
      </c>
    </row>
    <row r="56" spans="1:6" ht="13.5" customHeight="1" x14ac:dyDescent="0.3">
      <c r="A56" s="20">
        <v>129</v>
      </c>
      <c r="B56" s="48" t="s">
        <v>74</v>
      </c>
      <c r="C56" s="38">
        <v>0</v>
      </c>
      <c r="D56" s="69">
        <v>-7699401.9699999997</v>
      </c>
      <c r="E56" s="39">
        <v>-212.64</v>
      </c>
      <c r="F56" s="38">
        <v>0</v>
      </c>
    </row>
    <row r="57" spans="1:6" ht="13.5" customHeight="1" x14ac:dyDescent="0.3">
      <c r="A57" s="70" t="s">
        <v>75</v>
      </c>
      <c r="B57" s="68" t="s">
        <v>76</v>
      </c>
      <c r="C57" s="38">
        <v>0</v>
      </c>
      <c r="D57" s="39">
        <v>0</v>
      </c>
      <c r="E57" s="39">
        <v>0</v>
      </c>
      <c r="F57" s="38">
        <v>0</v>
      </c>
    </row>
    <row r="58" spans="1:6" ht="13.5" customHeight="1" x14ac:dyDescent="0.3">
      <c r="A58" s="20">
        <v>111</v>
      </c>
      <c r="B58" s="68" t="s">
        <v>77</v>
      </c>
      <c r="C58" s="38">
        <v>0</v>
      </c>
      <c r="D58" s="39">
        <v>0</v>
      </c>
      <c r="E58" s="39">
        <v>0</v>
      </c>
      <c r="F58" s="38">
        <v>0</v>
      </c>
    </row>
    <row r="59" spans="1:6" ht="13.5" customHeight="1" x14ac:dyDescent="0.3">
      <c r="A59" s="20" t="s">
        <v>78</v>
      </c>
      <c r="B59" s="37" t="s">
        <v>79</v>
      </c>
      <c r="C59" s="38">
        <v>0</v>
      </c>
      <c r="D59" s="39">
        <v>0</v>
      </c>
      <c r="E59" s="39">
        <v>0</v>
      </c>
      <c r="F59" s="38">
        <v>0</v>
      </c>
    </row>
    <row r="60" spans="1:6" ht="13.5" customHeight="1" x14ac:dyDescent="0.3">
      <c r="A60" s="20" t="s">
        <v>80</v>
      </c>
      <c r="B60" s="42" t="s">
        <v>81</v>
      </c>
      <c r="C60" s="38">
        <v>0</v>
      </c>
      <c r="D60" s="39">
        <v>553860468.74000001</v>
      </c>
      <c r="E60" s="39">
        <v>554315082.10000002</v>
      </c>
      <c r="F60" s="38">
        <v>0</v>
      </c>
    </row>
    <row r="61" spans="1:6" ht="13.5" customHeight="1" x14ac:dyDescent="0.3">
      <c r="A61" s="20"/>
      <c r="B61" s="24" t="s">
        <v>82</v>
      </c>
      <c r="C61" s="45">
        <v>0</v>
      </c>
      <c r="D61" s="45">
        <v>62525445</v>
      </c>
      <c r="E61" s="45">
        <v>63887520.5</v>
      </c>
      <c r="F61" s="45">
        <v>0</v>
      </c>
    </row>
    <row r="62" spans="1:6" ht="13.5" customHeight="1" x14ac:dyDescent="0.3">
      <c r="A62" s="20"/>
      <c r="B62" s="71" t="s">
        <v>83</v>
      </c>
      <c r="C62" s="46">
        <v>0</v>
      </c>
      <c r="D62" s="47">
        <v>0</v>
      </c>
      <c r="E62" s="47">
        <v>0</v>
      </c>
      <c r="F62" s="46">
        <v>0</v>
      </c>
    </row>
    <row r="63" spans="1:6" ht="13.5" customHeight="1" x14ac:dyDescent="0.3">
      <c r="A63" s="20">
        <v>140</v>
      </c>
      <c r="B63" s="29" t="s">
        <v>84</v>
      </c>
      <c r="C63" s="52">
        <v>0</v>
      </c>
      <c r="D63" s="53">
        <v>0</v>
      </c>
      <c r="E63" s="53">
        <v>0</v>
      </c>
      <c r="F63" s="52">
        <v>0</v>
      </c>
    </row>
    <row r="64" spans="1:6" ht="13.5" customHeight="1" x14ac:dyDescent="0.3">
      <c r="A64" s="20">
        <v>143</v>
      </c>
      <c r="B64" s="29" t="s">
        <v>85</v>
      </c>
      <c r="C64" s="52">
        <v>0</v>
      </c>
      <c r="D64" s="53">
        <v>0</v>
      </c>
      <c r="E64" s="53">
        <v>0</v>
      </c>
      <c r="F64" s="52">
        <v>0</v>
      </c>
    </row>
    <row r="65" spans="1:6" ht="13.5" customHeight="1" x14ac:dyDescent="0.3">
      <c r="A65" s="20" t="s">
        <v>86</v>
      </c>
      <c r="B65" s="29" t="s">
        <v>87</v>
      </c>
      <c r="C65" s="52">
        <v>0</v>
      </c>
      <c r="D65" s="53">
        <v>0</v>
      </c>
      <c r="E65" s="53">
        <v>0</v>
      </c>
      <c r="F65" s="52">
        <v>0</v>
      </c>
    </row>
    <row r="66" spans="1:6" ht="13.5" customHeight="1" x14ac:dyDescent="0.3">
      <c r="A66" s="20"/>
      <c r="B66" s="32" t="s">
        <v>88</v>
      </c>
      <c r="C66" s="49">
        <v>0</v>
      </c>
      <c r="D66" s="50">
        <v>332848</v>
      </c>
      <c r="E66" s="50">
        <v>382847.29</v>
      </c>
      <c r="F66" s="49">
        <v>0</v>
      </c>
    </row>
    <row r="67" spans="1:6" ht="13.5" customHeight="1" x14ac:dyDescent="0.3">
      <c r="A67" s="20" t="s">
        <v>89</v>
      </c>
      <c r="B67" s="29" t="s">
        <v>90</v>
      </c>
      <c r="C67" s="52">
        <v>0</v>
      </c>
      <c r="D67" s="53">
        <v>0</v>
      </c>
      <c r="E67" s="53">
        <v>0</v>
      </c>
      <c r="F67" s="52">
        <v>0</v>
      </c>
    </row>
    <row r="68" spans="1:6" ht="13.5" customHeight="1" x14ac:dyDescent="0.3">
      <c r="A68" s="20" t="s">
        <v>91</v>
      </c>
      <c r="B68" s="29" t="s">
        <v>92</v>
      </c>
      <c r="C68" s="52">
        <v>0</v>
      </c>
      <c r="D68" s="53">
        <v>0</v>
      </c>
      <c r="E68" s="53">
        <v>0</v>
      </c>
      <c r="F68" s="52">
        <v>0</v>
      </c>
    </row>
    <row r="69" spans="1:6" ht="13.5" customHeight="1" x14ac:dyDescent="0.3">
      <c r="A69" s="20" t="s">
        <v>93</v>
      </c>
      <c r="B69" s="29" t="s">
        <v>94</v>
      </c>
      <c r="C69" s="52">
        <v>0</v>
      </c>
      <c r="D69" s="53">
        <v>0</v>
      </c>
      <c r="E69" s="53">
        <v>0</v>
      </c>
      <c r="F69" s="52">
        <v>0</v>
      </c>
    </row>
    <row r="70" spans="1:6" ht="13.5" customHeight="1" x14ac:dyDescent="0.3">
      <c r="A70" s="20" t="s">
        <v>95</v>
      </c>
      <c r="B70" s="29" t="s">
        <v>96</v>
      </c>
      <c r="C70" s="52">
        <v>0</v>
      </c>
      <c r="D70" s="53">
        <v>332848</v>
      </c>
      <c r="E70" s="53">
        <v>382847.29</v>
      </c>
      <c r="F70" s="52">
        <v>0</v>
      </c>
    </row>
    <row r="71" spans="1:6" ht="13.5" customHeight="1" x14ac:dyDescent="0.3">
      <c r="A71" s="20" t="s">
        <v>97</v>
      </c>
      <c r="B71" s="37" t="s">
        <v>98</v>
      </c>
      <c r="C71" s="38">
        <v>0</v>
      </c>
      <c r="D71" s="39">
        <v>0</v>
      </c>
      <c r="E71" s="39">
        <v>0</v>
      </c>
      <c r="F71" s="38">
        <v>0</v>
      </c>
    </row>
    <row r="72" spans="1:6" ht="13.5" customHeight="1" x14ac:dyDescent="0.3">
      <c r="A72" s="20">
        <v>479</v>
      </c>
      <c r="B72" s="32" t="s">
        <v>99</v>
      </c>
      <c r="C72" s="38">
        <v>0</v>
      </c>
      <c r="D72" s="39">
        <v>62192597</v>
      </c>
      <c r="E72" s="39">
        <v>63504673.210000001</v>
      </c>
      <c r="F72" s="38">
        <v>0</v>
      </c>
    </row>
    <row r="73" spans="1:6" ht="13.5" customHeight="1" x14ac:dyDescent="0.3">
      <c r="A73" s="20">
        <v>181</v>
      </c>
      <c r="B73" s="37" t="s">
        <v>100</v>
      </c>
      <c r="C73" s="38">
        <v>0</v>
      </c>
      <c r="D73" s="39">
        <v>0</v>
      </c>
      <c r="E73" s="39">
        <v>0</v>
      </c>
      <c r="F73" s="38">
        <v>0</v>
      </c>
    </row>
    <row r="74" spans="1:6" ht="13.5" customHeight="1" x14ac:dyDescent="0.3">
      <c r="A74" s="20"/>
      <c r="B74" s="37" t="s">
        <v>101</v>
      </c>
      <c r="C74" s="38">
        <v>0</v>
      </c>
      <c r="D74" s="39">
        <v>0</v>
      </c>
      <c r="E74" s="39">
        <v>0</v>
      </c>
      <c r="F74" s="38">
        <v>0</v>
      </c>
    </row>
    <row r="75" spans="1:6" ht="13.5" customHeight="1" x14ac:dyDescent="0.3">
      <c r="A75" s="20"/>
      <c r="B75" s="72" t="s">
        <v>102</v>
      </c>
      <c r="C75" s="73">
        <v>0</v>
      </c>
      <c r="D75" s="74">
        <v>0</v>
      </c>
      <c r="E75" s="74">
        <v>0</v>
      </c>
      <c r="F75" s="73">
        <v>0</v>
      </c>
    </row>
    <row r="76" spans="1:6" ht="13.5" customHeight="1" x14ac:dyDescent="0.3">
      <c r="A76" s="20"/>
      <c r="B76" s="24" t="s">
        <v>103</v>
      </c>
      <c r="C76" s="45">
        <v>0</v>
      </c>
      <c r="D76" s="45">
        <v>26230042.060000002</v>
      </c>
      <c r="E76" s="45">
        <v>34364831.410000004</v>
      </c>
      <c r="F76" s="45">
        <v>0</v>
      </c>
    </row>
    <row r="77" spans="1:6" ht="19.5" customHeight="1" x14ac:dyDescent="0.3">
      <c r="A77" s="20" t="s">
        <v>104</v>
      </c>
      <c r="B77" s="71" t="s">
        <v>105</v>
      </c>
      <c r="C77" s="75">
        <v>0</v>
      </c>
      <c r="D77" s="76">
        <v>0</v>
      </c>
      <c r="E77" s="76">
        <v>0</v>
      </c>
      <c r="F77" s="75">
        <v>0</v>
      </c>
    </row>
    <row r="78" spans="1:6" ht="13.5" customHeight="1" x14ac:dyDescent="0.3">
      <c r="A78" s="20"/>
      <c r="B78" s="37" t="s">
        <v>106</v>
      </c>
      <c r="C78" s="49">
        <v>0</v>
      </c>
      <c r="D78" s="50">
        <v>7430936.6500000004</v>
      </c>
      <c r="E78" s="50">
        <v>7430936.6500000004</v>
      </c>
      <c r="F78" s="49">
        <v>0</v>
      </c>
    </row>
    <row r="79" spans="1:6" ht="13.5" customHeight="1" x14ac:dyDescent="0.3">
      <c r="A79" s="20">
        <v>5290</v>
      </c>
      <c r="B79" s="29" t="s">
        <v>84</v>
      </c>
      <c r="C79" s="52">
        <v>0</v>
      </c>
      <c r="D79" s="53">
        <v>1704507.94</v>
      </c>
      <c r="E79" s="53">
        <v>1704507.94</v>
      </c>
      <c r="F79" s="52">
        <v>0</v>
      </c>
    </row>
    <row r="80" spans="1:6" ht="13.5" customHeight="1" x14ac:dyDescent="0.3">
      <c r="A80" s="20">
        <v>5293</v>
      </c>
      <c r="B80" s="29" t="s">
        <v>107</v>
      </c>
      <c r="C80" s="52">
        <v>0</v>
      </c>
      <c r="D80" s="53">
        <v>0</v>
      </c>
      <c r="E80" s="53">
        <v>0</v>
      </c>
      <c r="F80" s="52">
        <v>0</v>
      </c>
    </row>
    <row r="81" spans="1:6" ht="13.5" customHeight="1" x14ac:dyDescent="0.3">
      <c r="A81" s="20" t="s">
        <v>108</v>
      </c>
      <c r="B81" s="29" t="s">
        <v>87</v>
      </c>
      <c r="C81" s="52">
        <v>0</v>
      </c>
      <c r="D81" s="53">
        <v>5726428.71</v>
      </c>
      <c r="E81" s="53">
        <v>5726428.71</v>
      </c>
      <c r="F81" s="52">
        <v>0</v>
      </c>
    </row>
    <row r="82" spans="1:6" ht="13.5" customHeight="1" x14ac:dyDescent="0.3">
      <c r="A82" s="20"/>
      <c r="B82" s="32" t="s">
        <v>109</v>
      </c>
      <c r="C82" s="49">
        <v>0</v>
      </c>
      <c r="D82" s="50">
        <v>1114249.2</v>
      </c>
      <c r="E82" s="50">
        <v>1091977.6599999999</v>
      </c>
      <c r="F82" s="49">
        <v>0</v>
      </c>
    </row>
    <row r="83" spans="1:6" ht="13.5" customHeight="1" x14ac:dyDescent="0.3">
      <c r="A83" s="20" t="s">
        <v>110</v>
      </c>
      <c r="B83" s="29" t="s">
        <v>90</v>
      </c>
      <c r="C83" s="30">
        <v>0</v>
      </c>
      <c r="D83" s="31">
        <v>0</v>
      </c>
      <c r="E83" s="31">
        <v>0</v>
      </c>
      <c r="F83" s="30">
        <v>0</v>
      </c>
    </row>
    <row r="84" spans="1:6" ht="13.5" customHeight="1" x14ac:dyDescent="0.3">
      <c r="A84" s="20" t="s">
        <v>111</v>
      </c>
      <c r="B84" s="29" t="s">
        <v>92</v>
      </c>
      <c r="C84" s="30">
        <v>0</v>
      </c>
      <c r="D84" s="31">
        <v>0</v>
      </c>
      <c r="E84" s="31">
        <v>0</v>
      </c>
      <c r="F84" s="30">
        <v>0</v>
      </c>
    </row>
    <row r="85" spans="1:6" ht="13.5" customHeight="1" x14ac:dyDescent="0.3">
      <c r="A85" s="20" t="s">
        <v>112</v>
      </c>
      <c r="B85" s="29" t="s">
        <v>94</v>
      </c>
      <c r="C85" s="30">
        <v>0</v>
      </c>
      <c r="D85" s="31">
        <v>0</v>
      </c>
      <c r="E85" s="31">
        <v>0</v>
      </c>
      <c r="F85" s="30">
        <v>0</v>
      </c>
    </row>
    <row r="86" spans="1:6" ht="13.5" customHeight="1" x14ac:dyDescent="0.3">
      <c r="A86" s="20" t="s">
        <v>113</v>
      </c>
      <c r="B86" s="35" t="s">
        <v>114</v>
      </c>
      <c r="C86" s="30">
        <v>0</v>
      </c>
      <c r="D86" s="31">
        <v>1114249.2</v>
      </c>
      <c r="E86" s="31">
        <v>1091977.6599999999</v>
      </c>
      <c r="F86" s="30">
        <v>0</v>
      </c>
    </row>
    <row r="87" spans="1:6" ht="13.5" customHeight="1" x14ac:dyDescent="0.3">
      <c r="A87" s="20" t="s">
        <v>115</v>
      </c>
      <c r="B87" s="32" t="s">
        <v>116</v>
      </c>
      <c r="C87" s="38">
        <v>0</v>
      </c>
      <c r="D87" s="39">
        <v>0</v>
      </c>
      <c r="E87" s="39">
        <v>0</v>
      </c>
      <c r="F87" s="38">
        <v>0</v>
      </c>
    </row>
    <row r="88" spans="1:6" ht="13.5" customHeight="1" x14ac:dyDescent="0.3">
      <c r="A88" s="20"/>
      <c r="B88" s="32" t="s">
        <v>117</v>
      </c>
      <c r="C88" s="49">
        <v>0</v>
      </c>
      <c r="D88" s="50">
        <v>16026551.210000001</v>
      </c>
      <c r="E88" s="50">
        <v>22328264.539999999</v>
      </c>
      <c r="F88" s="49">
        <v>0</v>
      </c>
    </row>
    <row r="89" spans="1:6" ht="13.5" customHeight="1" x14ac:dyDescent="0.3">
      <c r="A89" s="20" t="s">
        <v>118</v>
      </c>
      <c r="B89" s="29" t="s">
        <v>119</v>
      </c>
      <c r="C89" s="30">
        <v>0</v>
      </c>
      <c r="D89" s="31">
        <v>12666910.880000001</v>
      </c>
      <c r="E89" s="77">
        <v>15993428.039999999</v>
      </c>
      <c r="F89" s="30">
        <v>0</v>
      </c>
    </row>
    <row r="90" spans="1:6" ht="13.5" customHeight="1" x14ac:dyDescent="0.3">
      <c r="A90" s="20" t="s">
        <v>120</v>
      </c>
      <c r="B90" s="29" t="s">
        <v>121</v>
      </c>
      <c r="C90" s="30">
        <v>0</v>
      </c>
      <c r="D90" s="77">
        <v>3359640.33</v>
      </c>
      <c r="E90" s="77">
        <v>6334836.5</v>
      </c>
      <c r="F90" s="30">
        <v>0</v>
      </c>
    </row>
    <row r="91" spans="1:6" ht="13.5" customHeight="1" x14ac:dyDescent="0.3">
      <c r="A91" s="20" t="s">
        <v>122</v>
      </c>
      <c r="B91" s="32" t="s">
        <v>123</v>
      </c>
      <c r="C91" s="38">
        <v>0</v>
      </c>
      <c r="D91" s="39">
        <v>1658305</v>
      </c>
      <c r="E91" s="39">
        <v>3513652.56</v>
      </c>
      <c r="F91" s="38">
        <v>0</v>
      </c>
    </row>
    <row r="92" spans="1:6" ht="13.5" customHeight="1" x14ac:dyDescent="0.3">
      <c r="A92" s="20"/>
      <c r="B92" s="42" t="s">
        <v>124</v>
      </c>
      <c r="C92" s="73">
        <v>0</v>
      </c>
      <c r="D92" s="74">
        <v>0</v>
      </c>
      <c r="E92" s="74">
        <v>0</v>
      </c>
      <c r="F92" s="73">
        <v>0</v>
      </c>
    </row>
    <row r="93" spans="1:6" ht="13.5" customHeight="1" x14ac:dyDescent="0.3">
      <c r="A93" s="62"/>
      <c r="B93" s="63" t="s">
        <v>125</v>
      </c>
      <c r="C93" s="64">
        <v>0</v>
      </c>
      <c r="D93" s="64">
        <v>652377133.82999992</v>
      </c>
      <c r="E93" s="64">
        <v>670027801.37</v>
      </c>
      <c r="F93" s="64">
        <v>0</v>
      </c>
    </row>
    <row r="94" spans="1:6" ht="12.75" customHeight="1" x14ac:dyDescent="0.3">
      <c r="A94" s="78"/>
      <c r="B94" s="79"/>
      <c r="C94" s="4"/>
      <c r="D94" s="57"/>
    </row>
    <row r="95" spans="1:6" x14ac:dyDescent="0.3">
      <c r="B95" s="80"/>
    </row>
    <row r="96" spans="1:6" x14ac:dyDescent="0.3">
      <c r="B96" s="80"/>
    </row>
    <row r="97" spans="2:3" x14ac:dyDescent="0.3">
      <c r="B97" s="80"/>
    </row>
    <row r="98" spans="2:3" x14ac:dyDescent="0.3">
      <c r="B98" s="82"/>
    </row>
    <row r="99" spans="2:3" x14ac:dyDescent="0.3">
      <c r="C99" s="4"/>
    </row>
    <row r="100" spans="2:3" x14ac:dyDescent="0.3">
      <c r="C100" s="4"/>
    </row>
    <row r="101" spans="2:3" x14ac:dyDescent="0.3">
      <c r="C101" s="4"/>
    </row>
    <row r="102" spans="2:3" x14ac:dyDescent="0.3">
      <c r="C102" s="4"/>
    </row>
    <row r="103" spans="2:3" x14ac:dyDescent="0.3">
      <c r="C103" s="4"/>
    </row>
    <row r="104" spans="2:3" x14ac:dyDescent="0.3">
      <c r="C104" s="4"/>
    </row>
    <row r="105" spans="2:3" x14ac:dyDescent="0.3">
      <c r="C105" s="4"/>
    </row>
    <row r="106" spans="2:3" x14ac:dyDescent="0.3">
      <c r="C106" s="4"/>
    </row>
    <row r="107" spans="2:3" x14ac:dyDescent="0.3">
      <c r="C107" s="4"/>
    </row>
    <row r="108" spans="2:3" x14ac:dyDescent="0.3">
      <c r="C108" s="4"/>
    </row>
    <row r="109" spans="2:3" x14ac:dyDescent="0.3">
      <c r="C109" s="4"/>
    </row>
    <row r="110" spans="2:3" x14ac:dyDescent="0.3">
      <c r="C110" s="4"/>
    </row>
    <row r="111" spans="2:3" x14ac:dyDescent="0.3">
      <c r="C111" s="4"/>
    </row>
  </sheetData>
  <mergeCells count="5">
    <mergeCell ref="C1:F1"/>
    <mergeCell ref="C2:F2"/>
    <mergeCell ref="C3:F3"/>
    <mergeCell ref="B5:D5"/>
    <mergeCell ref="B7:F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CEC75-E252-4E39-8EAD-1A7B52CE2086}">
  <dimension ref="A1:H112"/>
  <sheetViews>
    <sheetView topLeftCell="B1" workbookViewId="0">
      <selection sqref="A1:XFD1048576"/>
    </sheetView>
  </sheetViews>
  <sheetFormatPr baseColWidth="10" defaultColWidth="11.44140625" defaultRowHeight="10.199999999999999" x14ac:dyDescent="0.3"/>
  <cols>
    <col min="1" max="1" width="100.33203125" style="1" hidden="1" customWidth="1"/>
    <col min="2" max="2" width="51.33203125" style="4" bestFit="1" customWidth="1"/>
    <col min="3" max="3" width="9.6640625" style="81" customWidth="1"/>
    <col min="4" max="4" width="11.6640625" style="81" customWidth="1"/>
    <col min="5" max="5" width="19.44140625" style="4" customWidth="1"/>
    <col min="6" max="6" width="11.44140625" style="4" bestFit="1"/>
    <col min="7" max="7" width="11.44140625" style="4"/>
    <col min="8" max="9" width="0" style="4" hidden="1" customWidth="1"/>
    <col min="10" max="256" width="11.44140625" style="4"/>
    <col min="257" max="257" width="0" style="4" hidden="1" customWidth="1"/>
    <col min="258" max="258" width="51.33203125" style="4" bestFit="1" customWidth="1"/>
    <col min="259" max="259" width="9.6640625" style="4" customWidth="1"/>
    <col min="260" max="260" width="11.6640625" style="4" customWidth="1"/>
    <col min="261" max="261" width="19.44140625" style="4" customWidth="1"/>
    <col min="262" max="262" width="11.44140625" style="4" bestFit="1"/>
    <col min="263" max="263" width="11.44140625" style="4"/>
    <col min="264" max="265" width="0" style="4" hidden="1" customWidth="1"/>
    <col min="266" max="512" width="11.44140625" style="4"/>
    <col min="513" max="513" width="0" style="4" hidden="1" customWidth="1"/>
    <col min="514" max="514" width="51.33203125" style="4" bestFit="1" customWidth="1"/>
    <col min="515" max="515" width="9.6640625" style="4" customWidth="1"/>
    <col min="516" max="516" width="11.6640625" style="4" customWidth="1"/>
    <col min="517" max="517" width="19.44140625" style="4" customWidth="1"/>
    <col min="518" max="518" width="11.44140625" style="4" bestFit="1"/>
    <col min="519" max="519" width="11.44140625" style="4"/>
    <col min="520" max="521" width="0" style="4" hidden="1" customWidth="1"/>
    <col min="522" max="768" width="11.44140625" style="4"/>
    <col min="769" max="769" width="0" style="4" hidden="1" customWidth="1"/>
    <col min="770" max="770" width="51.33203125" style="4" bestFit="1" customWidth="1"/>
    <col min="771" max="771" width="9.6640625" style="4" customWidth="1"/>
    <col min="772" max="772" width="11.6640625" style="4" customWidth="1"/>
    <col min="773" max="773" width="19.44140625" style="4" customWidth="1"/>
    <col min="774" max="774" width="11.44140625" style="4" bestFit="1"/>
    <col min="775" max="775" width="11.44140625" style="4"/>
    <col min="776" max="777" width="0" style="4" hidden="1" customWidth="1"/>
    <col min="778" max="1024" width="11.44140625" style="4"/>
    <col min="1025" max="1025" width="0" style="4" hidden="1" customWidth="1"/>
    <col min="1026" max="1026" width="51.33203125" style="4" bestFit="1" customWidth="1"/>
    <col min="1027" max="1027" width="9.6640625" style="4" customWidth="1"/>
    <col min="1028" max="1028" width="11.6640625" style="4" customWidth="1"/>
    <col min="1029" max="1029" width="19.44140625" style="4" customWidth="1"/>
    <col min="1030" max="1030" width="11.44140625" style="4" bestFit="1"/>
    <col min="1031" max="1031" width="11.44140625" style="4"/>
    <col min="1032" max="1033" width="0" style="4" hidden="1" customWidth="1"/>
    <col min="1034" max="1280" width="11.44140625" style="4"/>
    <col min="1281" max="1281" width="0" style="4" hidden="1" customWidth="1"/>
    <col min="1282" max="1282" width="51.33203125" style="4" bestFit="1" customWidth="1"/>
    <col min="1283" max="1283" width="9.6640625" style="4" customWidth="1"/>
    <col min="1284" max="1284" width="11.6640625" style="4" customWidth="1"/>
    <col min="1285" max="1285" width="19.44140625" style="4" customWidth="1"/>
    <col min="1286" max="1286" width="11.44140625" style="4" bestFit="1"/>
    <col min="1287" max="1287" width="11.44140625" style="4"/>
    <col min="1288" max="1289" width="0" style="4" hidden="1" customWidth="1"/>
    <col min="1290" max="1536" width="11.44140625" style="4"/>
    <col min="1537" max="1537" width="0" style="4" hidden="1" customWidth="1"/>
    <col min="1538" max="1538" width="51.33203125" style="4" bestFit="1" customWidth="1"/>
    <col min="1539" max="1539" width="9.6640625" style="4" customWidth="1"/>
    <col min="1540" max="1540" width="11.6640625" style="4" customWidth="1"/>
    <col min="1541" max="1541" width="19.44140625" style="4" customWidth="1"/>
    <col min="1542" max="1542" width="11.44140625" style="4" bestFit="1"/>
    <col min="1543" max="1543" width="11.44140625" style="4"/>
    <col min="1544" max="1545" width="0" style="4" hidden="1" customWidth="1"/>
    <col min="1546" max="1792" width="11.44140625" style="4"/>
    <col min="1793" max="1793" width="0" style="4" hidden="1" customWidth="1"/>
    <col min="1794" max="1794" width="51.33203125" style="4" bestFit="1" customWidth="1"/>
    <col min="1795" max="1795" width="9.6640625" style="4" customWidth="1"/>
    <col min="1796" max="1796" width="11.6640625" style="4" customWidth="1"/>
    <col min="1797" max="1797" width="19.44140625" style="4" customWidth="1"/>
    <col min="1798" max="1798" width="11.44140625" style="4" bestFit="1"/>
    <col min="1799" max="1799" width="11.44140625" style="4"/>
    <col min="1800" max="1801" width="0" style="4" hidden="1" customWidth="1"/>
    <col min="1802" max="2048" width="11.44140625" style="4"/>
    <col min="2049" max="2049" width="0" style="4" hidden="1" customWidth="1"/>
    <col min="2050" max="2050" width="51.33203125" style="4" bestFit="1" customWidth="1"/>
    <col min="2051" max="2051" width="9.6640625" style="4" customWidth="1"/>
    <col min="2052" max="2052" width="11.6640625" style="4" customWidth="1"/>
    <col min="2053" max="2053" width="19.44140625" style="4" customWidth="1"/>
    <col min="2054" max="2054" width="11.44140625" style="4" bestFit="1"/>
    <col min="2055" max="2055" width="11.44140625" style="4"/>
    <col min="2056" max="2057" width="0" style="4" hidden="1" customWidth="1"/>
    <col min="2058" max="2304" width="11.44140625" style="4"/>
    <col min="2305" max="2305" width="0" style="4" hidden="1" customWidth="1"/>
    <col min="2306" max="2306" width="51.33203125" style="4" bestFit="1" customWidth="1"/>
    <col min="2307" max="2307" width="9.6640625" style="4" customWidth="1"/>
    <col min="2308" max="2308" width="11.6640625" style="4" customWidth="1"/>
    <col min="2309" max="2309" width="19.44140625" style="4" customWidth="1"/>
    <col min="2310" max="2310" width="11.44140625" style="4" bestFit="1"/>
    <col min="2311" max="2311" width="11.44140625" style="4"/>
    <col min="2312" max="2313" width="0" style="4" hidden="1" customWidth="1"/>
    <col min="2314" max="2560" width="11.44140625" style="4"/>
    <col min="2561" max="2561" width="0" style="4" hidden="1" customWidth="1"/>
    <col min="2562" max="2562" width="51.33203125" style="4" bestFit="1" customWidth="1"/>
    <col min="2563" max="2563" width="9.6640625" style="4" customWidth="1"/>
    <col min="2564" max="2564" width="11.6640625" style="4" customWidth="1"/>
    <col min="2565" max="2565" width="19.44140625" style="4" customWidth="1"/>
    <col min="2566" max="2566" width="11.44140625" style="4" bestFit="1"/>
    <col min="2567" max="2567" width="11.44140625" style="4"/>
    <col min="2568" max="2569" width="0" style="4" hidden="1" customWidth="1"/>
    <col min="2570" max="2816" width="11.44140625" style="4"/>
    <col min="2817" max="2817" width="0" style="4" hidden="1" customWidth="1"/>
    <col min="2818" max="2818" width="51.33203125" style="4" bestFit="1" customWidth="1"/>
    <col min="2819" max="2819" width="9.6640625" style="4" customWidth="1"/>
    <col min="2820" max="2820" width="11.6640625" style="4" customWidth="1"/>
    <col min="2821" max="2821" width="19.44140625" style="4" customWidth="1"/>
    <col min="2822" max="2822" width="11.44140625" style="4" bestFit="1"/>
    <col min="2823" max="2823" width="11.44140625" style="4"/>
    <col min="2824" max="2825" width="0" style="4" hidden="1" customWidth="1"/>
    <col min="2826" max="3072" width="11.44140625" style="4"/>
    <col min="3073" max="3073" width="0" style="4" hidden="1" customWidth="1"/>
    <col min="3074" max="3074" width="51.33203125" style="4" bestFit="1" customWidth="1"/>
    <col min="3075" max="3075" width="9.6640625" style="4" customWidth="1"/>
    <col min="3076" max="3076" width="11.6640625" style="4" customWidth="1"/>
    <col min="3077" max="3077" width="19.44140625" style="4" customWidth="1"/>
    <col min="3078" max="3078" width="11.44140625" style="4" bestFit="1"/>
    <col min="3079" max="3079" width="11.44140625" style="4"/>
    <col min="3080" max="3081" width="0" style="4" hidden="1" customWidth="1"/>
    <col min="3082" max="3328" width="11.44140625" style="4"/>
    <col min="3329" max="3329" width="0" style="4" hidden="1" customWidth="1"/>
    <col min="3330" max="3330" width="51.33203125" style="4" bestFit="1" customWidth="1"/>
    <col min="3331" max="3331" width="9.6640625" style="4" customWidth="1"/>
    <col min="3332" max="3332" width="11.6640625" style="4" customWidth="1"/>
    <col min="3333" max="3333" width="19.44140625" style="4" customWidth="1"/>
    <col min="3334" max="3334" width="11.44140625" style="4" bestFit="1"/>
    <col min="3335" max="3335" width="11.44140625" style="4"/>
    <col min="3336" max="3337" width="0" style="4" hidden="1" customWidth="1"/>
    <col min="3338" max="3584" width="11.44140625" style="4"/>
    <col min="3585" max="3585" width="0" style="4" hidden="1" customWidth="1"/>
    <col min="3586" max="3586" width="51.33203125" style="4" bestFit="1" customWidth="1"/>
    <col min="3587" max="3587" width="9.6640625" style="4" customWidth="1"/>
    <col min="3588" max="3588" width="11.6640625" style="4" customWidth="1"/>
    <col min="3589" max="3589" width="19.44140625" style="4" customWidth="1"/>
    <col min="3590" max="3590" width="11.44140625" style="4" bestFit="1"/>
    <col min="3591" max="3591" width="11.44140625" style="4"/>
    <col min="3592" max="3593" width="0" style="4" hidden="1" customWidth="1"/>
    <col min="3594" max="3840" width="11.44140625" style="4"/>
    <col min="3841" max="3841" width="0" style="4" hidden="1" customWidth="1"/>
    <col min="3842" max="3842" width="51.33203125" style="4" bestFit="1" customWidth="1"/>
    <col min="3843" max="3843" width="9.6640625" style="4" customWidth="1"/>
    <col min="3844" max="3844" width="11.6640625" style="4" customWidth="1"/>
    <col min="3845" max="3845" width="19.44140625" style="4" customWidth="1"/>
    <col min="3846" max="3846" width="11.44140625" style="4" bestFit="1"/>
    <col min="3847" max="3847" width="11.44140625" style="4"/>
    <col min="3848" max="3849" width="0" style="4" hidden="1" customWidth="1"/>
    <col min="3850" max="4096" width="11.44140625" style="4"/>
    <col min="4097" max="4097" width="0" style="4" hidden="1" customWidth="1"/>
    <col min="4098" max="4098" width="51.33203125" style="4" bestFit="1" customWidth="1"/>
    <col min="4099" max="4099" width="9.6640625" style="4" customWidth="1"/>
    <col min="4100" max="4100" width="11.6640625" style="4" customWidth="1"/>
    <col min="4101" max="4101" width="19.44140625" style="4" customWidth="1"/>
    <col min="4102" max="4102" width="11.44140625" style="4" bestFit="1"/>
    <col min="4103" max="4103" width="11.44140625" style="4"/>
    <col min="4104" max="4105" width="0" style="4" hidden="1" customWidth="1"/>
    <col min="4106" max="4352" width="11.44140625" style="4"/>
    <col min="4353" max="4353" width="0" style="4" hidden="1" customWidth="1"/>
    <col min="4354" max="4354" width="51.33203125" style="4" bestFit="1" customWidth="1"/>
    <col min="4355" max="4355" width="9.6640625" style="4" customWidth="1"/>
    <col min="4356" max="4356" width="11.6640625" style="4" customWidth="1"/>
    <col min="4357" max="4357" width="19.44140625" style="4" customWidth="1"/>
    <col min="4358" max="4358" width="11.44140625" style="4" bestFit="1"/>
    <col min="4359" max="4359" width="11.44140625" style="4"/>
    <col min="4360" max="4361" width="0" style="4" hidden="1" customWidth="1"/>
    <col min="4362" max="4608" width="11.44140625" style="4"/>
    <col min="4609" max="4609" width="0" style="4" hidden="1" customWidth="1"/>
    <col min="4610" max="4610" width="51.33203125" style="4" bestFit="1" customWidth="1"/>
    <col min="4611" max="4611" width="9.6640625" style="4" customWidth="1"/>
    <col min="4612" max="4612" width="11.6640625" style="4" customWidth="1"/>
    <col min="4613" max="4613" width="19.44140625" style="4" customWidth="1"/>
    <col min="4614" max="4614" width="11.44140625" style="4" bestFit="1"/>
    <col min="4615" max="4615" width="11.44140625" style="4"/>
    <col min="4616" max="4617" width="0" style="4" hidden="1" customWidth="1"/>
    <col min="4618" max="4864" width="11.44140625" style="4"/>
    <col min="4865" max="4865" width="0" style="4" hidden="1" customWidth="1"/>
    <col min="4866" max="4866" width="51.33203125" style="4" bestFit="1" customWidth="1"/>
    <col min="4867" max="4867" width="9.6640625" style="4" customWidth="1"/>
    <col min="4868" max="4868" width="11.6640625" style="4" customWidth="1"/>
    <col min="4869" max="4869" width="19.44140625" style="4" customWidth="1"/>
    <col min="4870" max="4870" width="11.44140625" style="4" bestFit="1"/>
    <col min="4871" max="4871" width="11.44140625" style="4"/>
    <col min="4872" max="4873" width="0" style="4" hidden="1" customWidth="1"/>
    <col min="4874" max="5120" width="11.44140625" style="4"/>
    <col min="5121" max="5121" width="0" style="4" hidden="1" customWidth="1"/>
    <col min="5122" max="5122" width="51.33203125" style="4" bestFit="1" customWidth="1"/>
    <col min="5123" max="5123" width="9.6640625" style="4" customWidth="1"/>
    <col min="5124" max="5124" width="11.6640625" style="4" customWidth="1"/>
    <col min="5125" max="5125" width="19.44140625" style="4" customWidth="1"/>
    <col min="5126" max="5126" width="11.44140625" style="4" bestFit="1"/>
    <col min="5127" max="5127" width="11.44140625" style="4"/>
    <col min="5128" max="5129" width="0" style="4" hidden="1" customWidth="1"/>
    <col min="5130" max="5376" width="11.44140625" style="4"/>
    <col min="5377" max="5377" width="0" style="4" hidden="1" customWidth="1"/>
    <col min="5378" max="5378" width="51.33203125" style="4" bestFit="1" customWidth="1"/>
    <col min="5379" max="5379" width="9.6640625" style="4" customWidth="1"/>
    <col min="5380" max="5380" width="11.6640625" style="4" customWidth="1"/>
    <col min="5381" max="5381" width="19.44140625" style="4" customWidth="1"/>
    <col min="5382" max="5382" width="11.44140625" style="4" bestFit="1"/>
    <col min="5383" max="5383" width="11.44140625" style="4"/>
    <col min="5384" max="5385" width="0" style="4" hidden="1" customWidth="1"/>
    <col min="5386" max="5632" width="11.44140625" style="4"/>
    <col min="5633" max="5633" width="0" style="4" hidden="1" customWidth="1"/>
    <col min="5634" max="5634" width="51.33203125" style="4" bestFit="1" customWidth="1"/>
    <col min="5635" max="5635" width="9.6640625" style="4" customWidth="1"/>
    <col min="5636" max="5636" width="11.6640625" style="4" customWidth="1"/>
    <col min="5637" max="5637" width="19.44140625" style="4" customWidth="1"/>
    <col min="5638" max="5638" width="11.44140625" style="4" bestFit="1"/>
    <col min="5639" max="5639" width="11.44140625" style="4"/>
    <col min="5640" max="5641" width="0" style="4" hidden="1" customWidth="1"/>
    <col min="5642" max="5888" width="11.44140625" style="4"/>
    <col min="5889" max="5889" width="0" style="4" hidden="1" customWidth="1"/>
    <col min="5890" max="5890" width="51.33203125" style="4" bestFit="1" customWidth="1"/>
    <col min="5891" max="5891" width="9.6640625" style="4" customWidth="1"/>
    <col min="5892" max="5892" width="11.6640625" style="4" customWidth="1"/>
    <col min="5893" max="5893" width="19.44140625" style="4" customWidth="1"/>
    <col min="5894" max="5894" width="11.44140625" style="4" bestFit="1"/>
    <col min="5895" max="5895" width="11.44140625" style="4"/>
    <col min="5896" max="5897" width="0" style="4" hidden="1" customWidth="1"/>
    <col min="5898" max="6144" width="11.44140625" style="4"/>
    <col min="6145" max="6145" width="0" style="4" hidden="1" customWidth="1"/>
    <col min="6146" max="6146" width="51.33203125" style="4" bestFit="1" customWidth="1"/>
    <col min="6147" max="6147" width="9.6640625" style="4" customWidth="1"/>
    <col min="6148" max="6148" width="11.6640625" style="4" customWidth="1"/>
    <col min="6149" max="6149" width="19.44140625" style="4" customWidth="1"/>
    <col min="6150" max="6150" width="11.44140625" style="4" bestFit="1"/>
    <col min="6151" max="6151" width="11.44140625" style="4"/>
    <col min="6152" max="6153" width="0" style="4" hidden="1" customWidth="1"/>
    <col min="6154" max="6400" width="11.44140625" style="4"/>
    <col min="6401" max="6401" width="0" style="4" hidden="1" customWidth="1"/>
    <col min="6402" max="6402" width="51.33203125" style="4" bestFit="1" customWidth="1"/>
    <col min="6403" max="6403" width="9.6640625" style="4" customWidth="1"/>
    <col min="6404" max="6404" width="11.6640625" style="4" customWidth="1"/>
    <col min="6405" max="6405" width="19.44140625" style="4" customWidth="1"/>
    <col min="6406" max="6406" width="11.44140625" style="4" bestFit="1"/>
    <col min="6407" max="6407" width="11.44140625" style="4"/>
    <col min="6408" max="6409" width="0" style="4" hidden="1" customWidth="1"/>
    <col min="6410" max="6656" width="11.44140625" style="4"/>
    <col min="6657" max="6657" width="0" style="4" hidden="1" customWidth="1"/>
    <col min="6658" max="6658" width="51.33203125" style="4" bestFit="1" customWidth="1"/>
    <col min="6659" max="6659" width="9.6640625" style="4" customWidth="1"/>
    <col min="6660" max="6660" width="11.6640625" style="4" customWidth="1"/>
    <col min="6661" max="6661" width="19.44140625" style="4" customWidth="1"/>
    <col min="6662" max="6662" width="11.44140625" style="4" bestFit="1"/>
    <col min="6663" max="6663" width="11.44140625" style="4"/>
    <col min="6664" max="6665" width="0" style="4" hidden="1" customWidth="1"/>
    <col min="6666" max="6912" width="11.44140625" style="4"/>
    <col min="6913" max="6913" width="0" style="4" hidden="1" customWidth="1"/>
    <col min="6914" max="6914" width="51.33203125" style="4" bestFit="1" customWidth="1"/>
    <col min="6915" max="6915" width="9.6640625" style="4" customWidth="1"/>
    <col min="6916" max="6916" width="11.6640625" style="4" customWidth="1"/>
    <col min="6917" max="6917" width="19.44140625" style="4" customWidth="1"/>
    <col min="6918" max="6918" width="11.44140625" style="4" bestFit="1"/>
    <col min="6919" max="6919" width="11.44140625" style="4"/>
    <col min="6920" max="6921" width="0" style="4" hidden="1" customWidth="1"/>
    <col min="6922" max="7168" width="11.44140625" style="4"/>
    <col min="7169" max="7169" width="0" style="4" hidden="1" customWidth="1"/>
    <col min="7170" max="7170" width="51.33203125" style="4" bestFit="1" customWidth="1"/>
    <col min="7171" max="7171" width="9.6640625" style="4" customWidth="1"/>
    <col min="7172" max="7172" width="11.6640625" style="4" customWidth="1"/>
    <col min="7173" max="7173" width="19.44140625" style="4" customWidth="1"/>
    <col min="7174" max="7174" width="11.44140625" style="4" bestFit="1"/>
    <col min="7175" max="7175" width="11.44140625" style="4"/>
    <col min="7176" max="7177" width="0" style="4" hidden="1" customWidth="1"/>
    <col min="7178" max="7424" width="11.44140625" style="4"/>
    <col min="7425" max="7425" width="0" style="4" hidden="1" customWidth="1"/>
    <col min="7426" max="7426" width="51.33203125" style="4" bestFit="1" customWidth="1"/>
    <col min="7427" max="7427" width="9.6640625" style="4" customWidth="1"/>
    <col min="7428" max="7428" width="11.6640625" style="4" customWidth="1"/>
    <col min="7429" max="7429" width="19.44140625" style="4" customWidth="1"/>
    <col min="7430" max="7430" width="11.44140625" style="4" bestFit="1"/>
    <col min="7431" max="7431" width="11.44140625" style="4"/>
    <col min="7432" max="7433" width="0" style="4" hidden="1" customWidth="1"/>
    <col min="7434" max="7680" width="11.44140625" style="4"/>
    <col min="7681" max="7681" width="0" style="4" hidden="1" customWidth="1"/>
    <col min="7682" max="7682" width="51.33203125" style="4" bestFit="1" customWidth="1"/>
    <col min="7683" max="7683" width="9.6640625" style="4" customWidth="1"/>
    <col min="7684" max="7684" width="11.6640625" style="4" customWidth="1"/>
    <col min="7685" max="7685" width="19.44140625" style="4" customWidth="1"/>
    <col min="7686" max="7686" width="11.44140625" style="4" bestFit="1"/>
    <col min="7687" max="7687" width="11.44140625" style="4"/>
    <col min="7688" max="7689" width="0" style="4" hidden="1" customWidth="1"/>
    <col min="7690" max="7936" width="11.44140625" style="4"/>
    <col min="7937" max="7937" width="0" style="4" hidden="1" customWidth="1"/>
    <col min="7938" max="7938" width="51.33203125" style="4" bestFit="1" customWidth="1"/>
    <col min="7939" max="7939" width="9.6640625" style="4" customWidth="1"/>
    <col min="7940" max="7940" width="11.6640625" style="4" customWidth="1"/>
    <col min="7941" max="7941" width="19.44140625" style="4" customWidth="1"/>
    <col min="7942" max="7942" width="11.44140625" style="4" bestFit="1"/>
    <col min="7943" max="7943" width="11.44140625" style="4"/>
    <col min="7944" max="7945" width="0" style="4" hidden="1" customWidth="1"/>
    <col min="7946" max="8192" width="11.44140625" style="4"/>
    <col min="8193" max="8193" width="0" style="4" hidden="1" customWidth="1"/>
    <col min="8194" max="8194" width="51.33203125" style="4" bestFit="1" customWidth="1"/>
    <col min="8195" max="8195" width="9.6640625" style="4" customWidth="1"/>
    <col min="8196" max="8196" width="11.6640625" style="4" customWidth="1"/>
    <col min="8197" max="8197" width="19.44140625" style="4" customWidth="1"/>
    <col min="8198" max="8198" width="11.44140625" style="4" bestFit="1"/>
    <col min="8199" max="8199" width="11.44140625" style="4"/>
    <col min="8200" max="8201" width="0" style="4" hidden="1" customWidth="1"/>
    <col min="8202" max="8448" width="11.44140625" style="4"/>
    <col min="8449" max="8449" width="0" style="4" hidden="1" customWidth="1"/>
    <col min="8450" max="8450" width="51.33203125" style="4" bestFit="1" customWidth="1"/>
    <col min="8451" max="8451" width="9.6640625" style="4" customWidth="1"/>
    <col min="8452" max="8452" width="11.6640625" style="4" customWidth="1"/>
    <col min="8453" max="8453" width="19.44140625" style="4" customWidth="1"/>
    <col min="8454" max="8454" width="11.44140625" style="4" bestFit="1"/>
    <col min="8455" max="8455" width="11.44140625" style="4"/>
    <col min="8456" max="8457" width="0" style="4" hidden="1" customWidth="1"/>
    <col min="8458" max="8704" width="11.44140625" style="4"/>
    <col min="8705" max="8705" width="0" style="4" hidden="1" customWidth="1"/>
    <col min="8706" max="8706" width="51.33203125" style="4" bestFit="1" customWidth="1"/>
    <col min="8707" max="8707" width="9.6640625" style="4" customWidth="1"/>
    <col min="8708" max="8708" width="11.6640625" style="4" customWidth="1"/>
    <col min="8709" max="8709" width="19.44140625" style="4" customWidth="1"/>
    <col min="8710" max="8710" width="11.44140625" style="4" bestFit="1"/>
    <col min="8711" max="8711" width="11.44140625" style="4"/>
    <col min="8712" max="8713" width="0" style="4" hidden="1" customWidth="1"/>
    <col min="8714" max="8960" width="11.44140625" style="4"/>
    <col min="8961" max="8961" width="0" style="4" hidden="1" customWidth="1"/>
    <col min="8962" max="8962" width="51.33203125" style="4" bestFit="1" customWidth="1"/>
    <col min="8963" max="8963" width="9.6640625" style="4" customWidth="1"/>
    <col min="8964" max="8964" width="11.6640625" style="4" customWidth="1"/>
    <col min="8965" max="8965" width="19.44140625" style="4" customWidth="1"/>
    <col min="8966" max="8966" width="11.44140625" style="4" bestFit="1"/>
    <col min="8967" max="8967" width="11.44140625" style="4"/>
    <col min="8968" max="8969" width="0" style="4" hidden="1" customWidth="1"/>
    <col min="8970" max="9216" width="11.44140625" style="4"/>
    <col min="9217" max="9217" width="0" style="4" hidden="1" customWidth="1"/>
    <col min="9218" max="9218" width="51.33203125" style="4" bestFit="1" customWidth="1"/>
    <col min="9219" max="9219" width="9.6640625" style="4" customWidth="1"/>
    <col min="9220" max="9220" width="11.6640625" style="4" customWidth="1"/>
    <col min="9221" max="9221" width="19.44140625" style="4" customWidth="1"/>
    <col min="9222" max="9222" width="11.44140625" style="4" bestFit="1"/>
    <col min="9223" max="9223" width="11.44140625" style="4"/>
    <col min="9224" max="9225" width="0" style="4" hidden="1" customWidth="1"/>
    <col min="9226" max="9472" width="11.44140625" style="4"/>
    <col min="9473" max="9473" width="0" style="4" hidden="1" customWidth="1"/>
    <col min="9474" max="9474" width="51.33203125" style="4" bestFit="1" customWidth="1"/>
    <col min="9475" max="9475" width="9.6640625" style="4" customWidth="1"/>
    <col min="9476" max="9476" width="11.6640625" style="4" customWidth="1"/>
    <col min="9477" max="9477" width="19.44140625" style="4" customWidth="1"/>
    <col min="9478" max="9478" width="11.44140625" style="4" bestFit="1"/>
    <col min="9479" max="9479" width="11.44140625" style="4"/>
    <col min="9480" max="9481" width="0" style="4" hidden="1" customWidth="1"/>
    <col min="9482" max="9728" width="11.44140625" style="4"/>
    <col min="9729" max="9729" width="0" style="4" hidden="1" customWidth="1"/>
    <col min="9730" max="9730" width="51.33203125" style="4" bestFit="1" customWidth="1"/>
    <col min="9731" max="9731" width="9.6640625" style="4" customWidth="1"/>
    <col min="9732" max="9732" width="11.6640625" style="4" customWidth="1"/>
    <col min="9733" max="9733" width="19.44140625" style="4" customWidth="1"/>
    <col min="9734" max="9734" width="11.44140625" style="4" bestFit="1"/>
    <col min="9735" max="9735" width="11.44140625" style="4"/>
    <col min="9736" max="9737" width="0" style="4" hidden="1" customWidth="1"/>
    <col min="9738" max="9984" width="11.44140625" style="4"/>
    <col min="9985" max="9985" width="0" style="4" hidden="1" customWidth="1"/>
    <col min="9986" max="9986" width="51.33203125" style="4" bestFit="1" customWidth="1"/>
    <col min="9987" max="9987" width="9.6640625" style="4" customWidth="1"/>
    <col min="9988" max="9988" width="11.6640625" style="4" customWidth="1"/>
    <col min="9989" max="9989" width="19.44140625" style="4" customWidth="1"/>
    <col min="9990" max="9990" width="11.44140625" style="4" bestFit="1"/>
    <col min="9991" max="9991" width="11.44140625" style="4"/>
    <col min="9992" max="9993" width="0" style="4" hidden="1" customWidth="1"/>
    <col min="9994" max="10240" width="11.44140625" style="4"/>
    <col min="10241" max="10241" width="0" style="4" hidden="1" customWidth="1"/>
    <col min="10242" max="10242" width="51.33203125" style="4" bestFit="1" customWidth="1"/>
    <col min="10243" max="10243" width="9.6640625" style="4" customWidth="1"/>
    <col min="10244" max="10244" width="11.6640625" style="4" customWidth="1"/>
    <col min="10245" max="10245" width="19.44140625" style="4" customWidth="1"/>
    <col min="10246" max="10246" width="11.44140625" style="4" bestFit="1"/>
    <col min="10247" max="10247" width="11.44140625" style="4"/>
    <col min="10248" max="10249" width="0" style="4" hidden="1" customWidth="1"/>
    <col min="10250" max="10496" width="11.44140625" style="4"/>
    <col min="10497" max="10497" width="0" style="4" hidden="1" customWidth="1"/>
    <col min="10498" max="10498" width="51.33203125" style="4" bestFit="1" customWidth="1"/>
    <col min="10499" max="10499" width="9.6640625" style="4" customWidth="1"/>
    <col min="10500" max="10500" width="11.6640625" style="4" customWidth="1"/>
    <col min="10501" max="10501" width="19.44140625" style="4" customWidth="1"/>
    <col min="10502" max="10502" width="11.44140625" style="4" bestFit="1"/>
    <col min="10503" max="10503" width="11.44140625" style="4"/>
    <col min="10504" max="10505" width="0" style="4" hidden="1" customWidth="1"/>
    <col min="10506" max="10752" width="11.44140625" style="4"/>
    <col min="10753" max="10753" width="0" style="4" hidden="1" customWidth="1"/>
    <col min="10754" max="10754" width="51.33203125" style="4" bestFit="1" customWidth="1"/>
    <col min="10755" max="10755" width="9.6640625" style="4" customWidth="1"/>
    <col min="10756" max="10756" width="11.6640625" style="4" customWidth="1"/>
    <col min="10757" max="10757" width="19.44140625" style="4" customWidth="1"/>
    <col min="10758" max="10758" width="11.44140625" style="4" bestFit="1"/>
    <col min="10759" max="10759" width="11.44140625" style="4"/>
    <col min="10760" max="10761" width="0" style="4" hidden="1" customWidth="1"/>
    <col min="10762" max="11008" width="11.44140625" style="4"/>
    <col min="11009" max="11009" width="0" style="4" hidden="1" customWidth="1"/>
    <col min="11010" max="11010" width="51.33203125" style="4" bestFit="1" customWidth="1"/>
    <col min="11011" max="11011" width="9.6640625" style="4" customWidth="1"/>
    <col min="11012" max="11012" width="11.6640625" style="4" customWidth="1"/>
    <col min="11013" max="11013" width="19.44140625" style="4" customWidth="1"/>
    <col min="11014" max="11014" width="11.44140625" style="4" bestFit="1"/>
    <col min="11015" max="11015" width="11.44140625" style="4"/>
    <col min="11016" max="11017" width="0" style="4" hidden="1" customWidth="1"/>
    <col min="11018" max="11264" width="11.44140625" style="4"/>
    <col min="11265" max="11265" width="0" style="4" hidden="1" customWidth="1"/>
    <col min="11266" max="11266" width="51.33203125" style="4" bestFit="1" customWidth="1"/>
    <col min="11267" max="11267" width="9.6640625" style="4" customWidth="1"/>
    <col min="11268" max="11268" width="11.6640625" style="4" customWidth="1"/>
    <col min="11269" max="11269" width="19.44140625" style="4" customWidth="1"/>
    <col min="11270" max="11270" width="11.44140625" style="4" bestFit="1"/>
    <col min="11271" max="11271" width="11.44140625" style="4"/>
    <col min="11272" max="11273" width="0" style="4" hidden="1" customWidth="1"/>
    <col min="11274" max="11520" width="11.44140625" style="4"/>
    <col min="11521" max="11521" width="0" style="4" hidden="1" customWidth="1"/>
    <col min="11522" max="11522" width="51.33203125" style="4" bestFit="1" customWidth="1"/>
    <col min="11523" max="11523" width="9.6640625" style="4" customWidth="1"/>
    <col min="11524" max="11524" width="11.6640625" style="4" customWidth="1"/>
    <col min="11525" max="11525" width="19.44140625" style="4" customWidth="1"/>
    <col min="11526" max="11526" width="11.44140625" style="4" bestFit="1"/>
    <col min="11527" max="11527" width="11.44140625" style="4"/>
    <col min="11528" max="11529" width="0" style="4" hidden="1" customWidth="1"/>
    <col min="11530" max="11776" width="11.44140625" style="4"/>
    <col min="11777" max="11777" width="0" style="4" hidden="1" customWidth="1"/>
    <col min="11778" max="11778" width="51.33203125" style="4" bestFit="1" customWidth="1"/>
    <col min="11779" max="11779" width="9.6640625" style="4" customWidth="1"/>
    <col min="11780" max="11780" width="11.6640625" style="4" customWidth="1"/>
    <col min="11781" max="11781" width="19.44140625" style="4" customWidth="1"/>
    <col min="11782" max="11782" width="11.44140625" style="4" bestFit="1"/>
    <col min="11783" max="11783" width="11.44140625" style="4"/>
    <col min="11784" max="11785" width="0" style="4" hidden="1" customWidth="1"/>
    <col min="11786" max="12032" width="11.44140625" style="4"/>
    <col min="12033" max="12033" width="0" style="4" hidden="1" customWidth="1"/>
    <col min="12034" max="12034" width="51.33203125" style="4" bestFit="1" customWidth="1"/>
    <col min="12035" max="12035" width="9.6640625" style="4" customWidth="1"/>
    <col min="12036" max="12036" width="11.6640625" style="4" customWidth="1"/>
    <col min="12037" max="12037" width="19.44140625" style="4" customWidth="1"/>
    <col min="12038" max="12038" width="11.44140625" style="4" bestFit="1"/>
    <col min="12039" max="12039" width="11.44140625" style="4"/>
    <col min="12040" max="12041" width="0" style="4" hidden="1" customWidth="1"/>
    <col min="12042" max="12288" width="11.44140625" style="4"/>
    <col min="12289" max="12289" width="0" style="4" hidden="1" customWidth="1"/>
    <col min="12290" max="12290" width="51.33203125" style="4" bestFit="1" customWidth="1"/>
    <col min="12291" max="12291" width="9.6640625" style="4" customWidth="1"/>
    <col min="12292" max="12292" width="11.6640625" style="4" customWidth="1"/>
    <col min="12293" max="12293" width="19.44140625" style="4" customWidth="1"/>
    <col min="12294" max="12294" width="11.44140625" style="4" bestFit="1"/>
    <col min="12295" max="12295" width="11.44140625" style="4"/>
    <col min="12296" max="12297" width="0" style="4" hidden="1" customWidth="1"/>
    <col min="12298" max="12544" width="11.44140625" style="4"/>
    <col min="12545" max="12545" width="0" style="4" hidden="1" customWidth="1"/>
    <col min="12546" max="12546" width="51.33203125" style="4" bestFit="1" customWidth="1"/>
    <col min="12547" max="12547" width="9.6640625" style="4" customWidth="1"/>
    <col min="12548" max="12548" width="11.6640625" style="4" customWidth="1"/>
    <col min="12549" max="12549" width="19.44140625" style="4" customWidth="1"/>
    <col min="12550" max="12550" width="11.44140625" style="4" bestFit="1"/>
    <col min="12551" max="12551" width="11.44140625" style="4"/>
    <col min="12552" max="12553" width="0" style="4" hidden="1" customWidth="1"/>
    <col min="12554" max="12800" width="11.44140625" style="4"/>
    <col min="12801" max="12801" width="0" style="4" hidden="1" customWidth="1"/>
    <col min="12802" max="12802" width="51.33203125" style="4" bestFit="1" customWidth="1"/>
    <col min="12803" max="12803" width="9.6640625" style="4" customWidth="1"/>
    <col min="12804" max="12804" width="11.6640625" style="4" customWidth="1"/>
    <col min="12805" max="12805" width="19.44140625" style="4" customWidth="1"/>
    <col min="12806" max="12806" width="11.44140625" style="4" bestFit="1"/>
    <col min="12807" max="12807" width="11.44140625" style="4"/>
    <col min="12808" max="12809" width="0" style="4" hidden="1" customWidth="1"/>
    <col min="12810" max="13056" width="11.44140625" style="4"/>
    <col min="13057" max="13057" width="0" style="4" hidden="1" customWidth="1"/>
    <col min="13058" max="13058" width="51.33203125" style="4" bestFit="1" customWidth="1"/>
    <col min="13059" max="13059" width="9.6640625" style="4" customWidth="1"/>
    <col min="13060" max="13060" width="11.6640625" style="4" customWidth="1"/>
    <col min="13061" max="13061" width="19.44140625" style="4" customWidth="1"/>
    <col min="13062" max="13062" width="11.44140625" style="4" bestFit="1"/>
    <col min="13063" max="13063" width="11.44140625" style="4"/>
    <col min="13064" max="13065" width="0" style="4" hidden="1" customWidth="1"/>
    <col min="13066" max="13312" width="11.44140625" style="4"/>
    <col min="13313" max="13313" width="0" style="4" hidden="1" customWidth="1"/>
    <col min="13314" max="13314" width="51.33203125" style="4" bestFit="1" customWidth="1"/>
    <col min="13315" max="13315" width="9.6640625" style="4" customWidth="1"/>
    <col min="13316" max="13316" width="11.6640625" style="4" customWidth="1"/>
    <col min="13317" max="13317" width="19.44140625" style="4" customWidth="1"/>
    <col min="13318" max="13318" width="11.44140625" style="4" bestFit="1"/>
    <col min="13319" max="13319" width="11.44140625" style="4"/>
    <col min="13320" max="13321" width="0" style="4" hidden="1" customWidth="1"/>
    <col min="13322" max="13568" width="11.44140625" style="4"/>
    <col min="13569" max="13569" width="0" style="4" hidden="1" customWidth="1"/>
    <col min="13570" max="13570" width="51.33203125" style="4" bestFit="1" customWidth="1"/>
    <col min="13571" max="13571" width="9.6640625" style="4" customWidth="1"/>
    <col min="13572" max="13572" width="11.6640625" style="4" customWidth="1"/>
    <col min="13573" max="13573" width="19.44140625" style="4" customWidth="1"/>
    <col min="13574" max="13574" width="11.44140625" style="4" bestFit="1"/>
    <col min="13575" max="13575" width="11.44140625" style="4"/>
    <col min="13576" max="13577" width="0" style="4" hidden="1" customWidth="1"/>
    <col min="13578" max="13824" width="11.44140625" style="4"/>
    <col min="13825" max="13825" width="0" style="4" hidden="1" customWidth="1"/>
    <col min="13826" max="13826" width="51.33203125" style="4" bestFit="1" customWidth="1"/>
    <col min="13827" max="13827" width="9.6640625" style="4" customWidth="1"/>
    <col min="13828" max="13828" width="11.6640625" style="4" customWidth="1"/>
    <col min="13829" max="13829" width="19.44140625" style="4" customWidth="1"/>
    <col min="13830" max="13830" width="11.44140625" style="4" bestFit="1"/>
    <col min="13831" max="13831" width="11.44140625" style="4"/>
    <col min="13832" max="13833" width="0" style="4" hidden="1" customWidth="1"/>
    <col min="13834" max="14080" width="11.44140625" style="4"/>
    <col min="14081" max="14081" width="0" style="4" hidden="1" customWidth="1"/>
    <col min="14082" max="14082" width="51.33203125" style="4" bestFit="1" customWidth="1"/>
    <col min="14083" max="14083" width="9.6640625" style="4" customWidth="1"/>
    <col min="14084" max="14084" width="11.6640625" style="4" customWidth="1"/>
    <col min="14085" max="14085" width="19.44140625" style="4" customWidth="1"/>
    <col min="14086" max="14086" width="11.44140625" style="4" bestFit="1"/>
    <col min="14087" max="14087" width="11.44140625" style="4"/>
    <col min="14088" max="14089" width="0" style="4" hidden="1" customWidth="1"/>
    <col min="14090" max="14336" width="11.44140625" style="4"/>
    <col min="14337" max="14337" width="0" style="4" hidden="1" customWidth="1"/>
    <col min="14338" max="14338" width="51.33203125" style="4" bestFit="1" customWidth="1"/>
    <col min="14339" max="14339" width="9.6640625" style="4" customWidth="1"/>
    <col min="14340" max="14340" width="11.6640625" style="4" customWidth="1"/>
    <col min="14341" max="14341" width="19.44140625" style="4" customWidth="1"/>
    <col min="14342" max="14342" width="11.44140625" style="4" bestFit="1"/>
    <col min="14343" max="14343" width="11.44140625" style="4"/>
    <col min="14344" max="14345" width="0" style="4" hidden="1" customWidth="1"/>
    <col min="14346" max="14592" width="11.44140625" style="4"/>
    <col min="14593" max="14593" width="0" style="4" hidden="1" customWidth="1"/>
    <col min="14594" max="14594" width="51.33203125" style="4" bestFit="1" customWidth="1"/>
    <col min="14595" max="14595" width="9.6640625" style="4" customWidth="1"/>
    <col min="14596" max="14596" width="11.6640625" style="4" customWidth="1"/>
    <col min="14597" max="14597" width="19.44140625" style="4" customWidth="1"/>
    <col min="14598" max="14598" width="11.44140625" style="4" bestFit="1"/>
    <col min="14599" max="14599" width="11.44140625" style="4"/>
    <col min="14600" max="14601" width="0" style="4" hidden="1" customWidth="1"/>
    <col min="14602" max="14848" width="11.44140625" style="4"/>
    <col min="14849" max="14849" width="0" style="4" hidden="1" customWidth="1"/>
    <col min="14850" max="14850" width="51.33203125" style="4" bestFit="1" customWidth="1"/>
    <col min="14851" max="14851" width="9.6640625" style="4" customWidth="1"/>
    <col min="14852" max="14852" width="11.6640625" style="4" customWidth="1"/>
    <col min="14853" max="14853" width="19.44140625" style="4" customWidth="1"/>
    <col min="14854" max="14854" width="11.44140625" style="4" bestFit="1"/>
    <col min="14855" max="14855" width="11.44140625" style="4"/>
    <col min="14856" max="14857" width="0" style="4" hidden="1" customWidth="1"/>
    <col min="14858" max="15104" width="11.44140625" style="4"/>
    <col min="15105" max="15105" width="0" style="4" hidden="1" customWidth="1"/>
    <col min="15106" max="15106" width="51.33203125" style="4" bestFit="1" customWidth="1"/>
    <col min="15107" max="15107" width="9.6640625" style="4" customWidth="1"/>
    <col min="15108" max="15108" width="11.6640625" style="4" customWidth="1"/>
    <col min="15109" max="15109" width="19.44140625" style="4" customWidth="1"/>
    <col min="15110" max="15110" width="11.44140625" style="4" bestFit="1"/>
    <col min="15111" max="15111" width="11.44140625" style="4"/>
    <col min="15112" max="15113" width="0" style="4" hidden="1" customWidth="1"/>
    <col min="15114" max="15360" width="11.44140625" style="4"/>
    <col min="15361" max="15361" width="0" style="4" hidden="1" customWidth="1"/>
    <col min="15362" max="15362" width="51.33203125" style="4" bestFit="1" customWidth="1"/>
    <col min="15363" max="15363" width="9.6640625" style="4" customWidth="1"/>
    <col min="15364" max="15364" width="11.6640625" style="4" customWidth="1"/>
    <col min="15365" max="15365" width="19.44140625" style="4" customWidth="1"/>
    <col min="15366" max="15366" width="11.44140625" style="4" bestFit="1"/>
    <col min="15367" max="15367" width="11.44140625" style="4"/>
    <col min="15368" max="15369" width="0" style="4" hidden="1" customWidth="1"/>
    <col min="15370" max="15616" width="11.44140625" style="4"/>
    <col min="15617" max="15617" width="0" style="4" hidden="1" customWidth="1"/>
    <col min="15618" max="15618" width="51.33203125" style="4" bestFit="1" customWidth="1"/>
    <col min="15619" max="15619" width="9.6640625" style="4" customWidth="1"/>
    <col min="15620" max="15620" width="11.6640625" style="4" customWidth="1"/>
    <col min="15621" max="15621" width="19.44140625" style="4" customWidth="1"/>
    <col min="15622" max="15622" width="11.44140625" style="4" bestFit="1"/>
    <col min="15623" max="15623" width="11.44140625" style="4"/>
    <col min="15624" max="15625" width="0" style="4" hidden="1" customWidth="1"/>
    <col min="15626" max="15872" width="11.44140625" style="4"/>
    <col min="15873" max="15873" width="0" style="4" hidden="1" customWidth="1"/>
    <col min="15874" max="15874" width="51.33203125" style="4" bestFit="1" customWidth="1"/>
    <col min="15875" max="15875" width="9.6640625" style="4" customWidth="1"/>
    <col min="15876" max="15876" width="11.6640625" style="4" customWidth="1"/>
    <col min="15877" max="15877" width="19.44140625" style="4" customWidth="1"/>
    <col min="15878" max="15878" width="11.44140625" style="4" bestFit="1"/>
    <col min="15879" max="15879" width="11.44140625" style="4"/>
    <col min="15880" max="15881" width="0" style="4" hidden="1" customWidth="1"/>
    <col min="15882" max="16128" width="11.44140625" style="4"/>
    <col min="16129" max="16129" width="0" style="4" hidden="1" customWidth="1"/>
    <col min="16130" max="16130" width="51.33203125" style="4" bestFit="1" customWidth="1"/>
    <col min="16131" max="16131" width="9.6640625" style="4" customWidth="1"/>
    <col min="16132" max="16132" width="11.6640625" style="4" customWidth="1"/>
    <col min="16133" max="16133" width="19.44140625" style="4" customWidth="1"/>
    <col min="16134" max="16134" width="11.44140625" style="4" bestFit="1"/>
    <col min="16135" max="16135" width="11.44140625" style="4"/>
    <col min="16136" max="16137" width="0" style="4" hidden="1" customWidth="1"/>
    <col min="16138" max="16384" width="11.44140625" style="4"/>
  </cols>
  <sheetData>
    <row r="1" spans="1:8" ht="12.75" customHeight="1" x14ac:dyDescent="0.25">
      <c r="B1" s="2"/>
      <c r="C1" s="3"/>
      <c r="D1" s="3"/>
      <c r="E1" s="3"/>
      <c r="F1" s="3"/>
    </row>
    <row r="2" spans="1:8" ht="12.75" customHeight="1" x14ac:dyDescent="0.25">
      <c r="C2" s="3" t="s">
        <v>0</v>
      </c>
      <c r="D2" s="3"/>
      <c r="E2" s="3"/>
      <c r="F2" s="3"/>
      <c r="G2" s="5"/>
    </row>
    <row r="3" spans="1:8" ht="12.75" customHeight="1" x14ac:dyDescent="0.25">
      <c r="C3" s="3" t="s">
        <v>134</v>
      </c>
      <c r="D3" s="3"/>
      <c r="E3" s="3"/>
      <c r="F3" s="3"/>
      <c r="G3" s="5"/>
    </row>
    <row r="4" spans="1:8" ht="16.5" customHeight="1" x14ac:dyDescent="0.3">
      <c r="C4" s="6"/>
      <c r="D4" s="6"/>
      <c r="E4" s="6"/>
      <c r="F4" s="6"/>
      <c r="G4" s="5"/>
    </row>
    <row r="5" spans="1:8" s="12" customFormat="1" ht="13.5" customHeight="1" x14ac:dyDescent="0.3">
      <c r="A5" s="7"/>
      <c r="B5" s="8" t="s">
        <v>135</v>
      </c>
      <c r="C5" s="9"/>
      <c r="D5" s="10"/>
      <c r="E5" s="6"/>
      <c r="F5" s="6"/>
      <c r="G5" s="11"/>
      <c r="H5" s="4"/>
    </row>
    <row r="6" spans="1:8" s="12" customFormat="1" ht="12.75" customHeight="1" x14ac:dyDescent="0.3">
      <c r="A6" s="7"/>
      <c r="C6" s="6"/>
      <c r="D6" s="6"/>
      <c r="E6" s="6"/>
      <c r="F6" s="6"/>
      <c r="G6" s="11"/>
      <c r="H6" s="4"/>
    </row>
    <row r="7" spans="1:8" s="12" customFormat="1" ht="13.5" customHeight="1" x14ac:dyDescent="0.3">
      <c r="A7" s="7"/>
      <c r="B7" s="13" t="s">
        <v>3</v>
      </c>
      <c r="C7" s="13"/>
      <c r="D7" s="13"/>
      <c r="E7" s="13"/>
      <c r="F7" s="13"/>
      <c r="G7" s="11"/>
      <c r="H7" s="4"/>
    </row>
    <row r="8" spans="1:8" ht="11.1" customHeight="1" x14ac:dyDescent="0.3">
      <c r="B8" s="14"/>
      <c r="C8" s="5"/>
      <c r="D8" s="15"/>
      <c r="E8" s="5"/>
      <c r="F8" s="16" t="s">
        <v>4</v>
      </c>
      <c r="G8" s="5"/>
    </row>
    <row r="9" spans="1:8" ht="33.6" customHeight="1" x14ac:dyDescent="0.3">
      <c r="B9" s="17" t="s">
        <v>5</v>
      </c>
      <c r="C9" s="18" t="s">
        <v>6</v>
      </c>
      <c r="D9" s="18" t="s">
        <v>7</v>
      </c>
      <c r="E9" s="18" t="s">
        <v>8</v>
      </c>
      <c r="F9" s="19">
        <v>42735</v>
      </c>
    </row>
    <row r="10" spans="1:8" ht="11.1" customHeight="1" x14ac:dyDescent="0.3">
      <c r="A10" s="20"/>
      <c r="B10" s="21" t="s">
        <v>9</v>
      </c>
      <c r="C10" s="22"/>
      <c r="D10" s="22"/>
      <c r="E10" s="22"/>
      <c r="F10" s="23"/>
      <c r="H10" s="12"/>
    </row>
    <row r="11" spans="1:8" ht="8.6999999999999993" customHeight="1" x14ac:dyDescent="0.3">
      <c r="A11" s="20"/>
      <c r="B11" s="24" t="s">
        <v>10</v>
      </c>
      <c r="C11" s="25">
        <f>C12+C17+C21+C24+C25+C26+C27</f>
        <v>0</v>
      </c>
      <c r="D11" s="25">
        <f>D12+D17+D21+D24+D25+D26+D27</f>
        <v>615989309.66999996</v>
      </c>
      <c r="E11" s="25">
        <f>+E12+E17+E21+E25+E24+E26+E27</f>
        <v>615798414.64999998</v>
      </c>
      <c r="F11" s="25">
        <f>F12+F17+F21+F24+F25+F26+F27</f>
        <v>0</v>
      </c>
      <c r="H11" s="12"/>
    </row>
    <row r="12" spans="1:8" ht="8.6999999999999993" customHeight="1" x14ac:dyDescent="0.3">
      <c r="A12" s="20"/>
      <c r="B12" s="26" t="s">
        <v>11</v>
      </c>
      <c r="C12" s="27">
        <f>SUM(C13:C16)</f>
        <v>0</v>
      </c>
      <c r="D12" s="28">
        <f>SUM(D13:D16)</f>
        <v>32899425</v>
      </c>
      <c r="E12" s="31">
        <v>33608757.710000001</v>
      </c>
      <c r="F12" s="27">
        <f>SUM(F13:F16)</f>
        <v>0</v>
      </c>
      <c r="H12" s="12"/>
    </row>
    <row r="13" spans="1:8" ht="8.6999999999999993" customHeight="1" x14ac:dyDescent="0.3">
      <c r="A13" s="20" t="s">
        <v>12</v>
      </c>
      <c r="B13" s="29" t="s">
        <v>13</v>
      </c>
      <c r="C13" s="30">
        <v>0</v>
      </c>
      <c r="D13" s="31">
        <v>0</v>
      </c>
      <c r="E13" s="31"/>
      <c r="F13" s="30">
        <v>0</v>
      </c>
    </row>
    <row r="14" spans="1:8" ht="8.6999999999999993" customHeight="1" x14ac:dyDescent="0.3">
      <c r="A14" s="20" t="s">
        <v>14</v>
      </c>
      <c r="B14" s="29" t="s">
        <v>15</v>
      </c>
      <c r="C14" s="30">
        <v>0</v>
      </c>
      <c r="D14" s="31">
        <v>1510189</v>
      </c>
      <c r="E14" s="31">
        <v>1327179.3799999999</v>
      </c>
      <c r="F14" s="30">
        <v>0</v>
      </c>
    </row>
    <row r="15" spans="1:8" ht="8.6999999999999993" customHeight="1" x14ac:dyDescent="0.3">
      <c r="A15" s="20">
        <v>209</v>
      </c>
      <c r="B15" s="29" t="s">
        <v>16</v>
      </c>
      <c r="C15" s="30">
        <v>0</v>
      </c>
      <c r="D15" s="31">
        <v>0</v>
      </c>
      <c r="E15" s="31"/>
      <c r="F15" s="30">
        <v>0</v>
      </c>
    </row>
    <row r="16" spans="1:8" ht="8.6999999999999993" customHeight="1" x14ac:dyDescent="0.3">
      <c r="A16" s="20" t="s">
        <v>17</v>
      </c>
      <c r="B16" s="29" t="s">
        <v>18</v>
      </c>
      <c r="C16" s="30">
        <v>0</v>
      </c>
      <c r="D16" s="31">
        <f>31381284+7952</f>
        <v>31389236</v>
      </c>
      <c r="E16" s="31">
        <v>32281578.329999998</v>
      </c>
      <c r="F16" s="30">
        <v>0</v>
      </c>
    </row>
    <row r="17" spans="1:6" ht="8.6999999999999993" customHeight="1" x14ac:dyDescent="0.3">
      <c r="A17" s="20"/>
      <c r="B17" s="32" t="s">
        <v>19</v>
      </c>
      <c r="C17" s="33">
        <f>SUM(C18:C20)</f>
        <v>0</v>
      </c>
      <c r="D17" s="34">
        <f>SUM(D18:D20)</f>
        <v>581813774.66999996</v>
      </c>
      <c r="E17" s="34">
        <v>580824147.55999994</v>
      </c>
      <c r="F17" s="33">
        <f>SUM(F18:F20)</f>
        <v>0</v>
      </c>
    </row>
    <row r="18" spans="1:6" ht="8.6999999999999993" customHeight="1" x14ac:dyDescent="0.3">
      <c r="A18" s="20" t="s">
        <v>20</v>
      </c>
      <c r="B18" s="29" t="s">
        <v>21</v>
      </c>
      <c r="C18" s="30">
        <v>0</v>
      </c>
      <c r="D18" s="31">
        <v>221795659.44</v>
      </c>
      <c r="E18" s="31">
        <v>221795659.44</v>
      </c>
      <c r="F18" s="30">
        <v>0</v>
      </c>
    </row>
    <row r="19" spans="1:6" ht="8.6999999999999993" customHeight="1" x14ac:dyDescent="0.3">
      <c r="A19" s="20">
        <v>239</v>
      </c>
      <c r="B19" s="29" t="s">
        <v>16</v>
      </c>
      <c r="C19" s="30">
        <v>0</v>
      </c>
      <c r="D19" s="31">
        <v>0</v>
      </c>
      <c r="E19" s="31"/>
      <c r="F19" s="30">
        <v>0</v>
      </c>
    </row>
    <row r="20" spans="1:6" ht="8.6999999999999993" customHeight="1" x14ac:dyDescent="0.3">
      <c r="A20" s="20" t="s">
        <v>22</v>
      </c>
      <c r="B20" s="35" t="s">
        <v>23</v>
      </c>
      <c r="C20" s="30">
        <v>0</v>
      </c>
      <c r="D20" s="31">
        <f>581813774.67-D18</f>
        <v>360018115.22999996</v>
      </c>
      <c r="E20" s="31">
        <v>359028488.12</v>
      </c>
      <c r="F20" s="30">
        <v>0</v>
      </c>
    </row>
    <row r="21" spans="1:6" ht="8.6999999999999993" customHeight="1" x14ac:dyDescent="0.3">
      <c r="A21" s="36"/>
      <c r="B21" s="37" t="s">
        <v>24</v>
      </c>
      <c r="C21" s="33">
        <f>SUM(C22:C23)</f>
        <v>0</v>
      </c>
      <c r="D21" s="34">
        <f>SUM(D22:D23)</f>
        <v>0</v>
      </c>
      <c r="E21" s="34"/>
      <c r="F21" s="33">
        <f>SUM(F22:F23)</f>
        <v>0</v>
      </c>
    </row>
    <row r="22" spans="1:6" ht="8.6999999999999993" customHeight="1" x14ac:dyDescent="0.3">
      <c r="A22" s="20" t="s">
        <v>25</v>
      </c>
      <c r="B22" s="29" t="s">
        <v>128</v>
      </c>
      <c r="C22" s="30">
        <v>0</v>
      </c>
      <c r="D22" s="31">
        <v>0</v>
      </c>
      <c r="E22" s="31"/>
      <c r="F22" s="30">
        <v>0</v>
      </c>
    </row>
    <row r="23" spans="1:6" ht="8.6999999999999993" customHeight="1" x14ac:dyDescent="0.3">
      <c r="A23" s="20" t="s">
        <v>26</v>
      </c>
      <c r="B23" s="29" t="s">
        <v>27</v>
      </c>
      <c r="C23" s="30">
        <v>0</v>
      </c>
      <c r="D23" s="31">
        <v>0</v>
      </c>
      <c r="E23" s="31"/>
      <c r="F23" s="30">
        <v>0</v>
      </c>
    </row>
    <row r="24" spans="1:6" ht="8.6999999999999993" customHeight="1" x14ac:dyDescent="0.3">
      <c r="A24" s="20" t="s">
        <v>28</v>
      </c>
      <c r="B24" s="37" t="s">
        <v>29</v>
      </c>
      <c r="C24" s="38">
        <v>0</v>
      </c>
      <c r="D24" s="39">
        <v>0</v>
      </c>
      <c r="E24" s="39"/>
      <c r="F24" s="38">
        <v>0</v>
      </c>
    </row>
    <row r="25" spans="1:6" ht="8.6999999999999993" customHeight="1" x14ac:dyDescent="0.3">
      <c r="A25" s="20" t="s">
        <v>30</v>
      </c>
      <c r="B25" s="32" t="s">
        <v>31</v>
      </c>
      <c r="C25" s="38">
        <v>0</v>
      </c>
      <c r="D25" s="39">
        <v>1272903</v>
      </c>
      <c r="E25" s="34">
        <v>1362302.38</v>
      </c>
      <c r="F25" s="38">
        <v>0</v>
      </c>
    </row>
    <row r="26" spans="1:6" ht="8.6999999999999993" customHeight="1" x14ac:dyDescent="0.3">
      <c r="A26" s="20">
        <v>474</v>
      </c>
      <c r="B26" s="32" t="s">
        <v>32</v>
      </c>
      <c r="C26" s="40">
        <v>0</v>
      </c>
      <c r="D26" s="41">
        <v>3207</v>
      </c>
      <c r="E26" s="34">
        <v>3207</v>
      </c>
      <c r="F26" s="40">
        <v>0</v>
      </c>
    </row>
    <row r="27" spans="1:6" ht="8.6999999999999993" customHeight="1" x14ac:dyDescent="0.3">
      <c r="A27" s="20"/>
      <c r="B27" s="42" t="s">
        <v>33</v>
      </c>
      <c r="C27" s="43">
        <v>0</v>
      </c>
      <c r="D27" s="44">
        <v>0</v>
      </c>
      <c r="E27" s="44"/>
      <c r="F27" s="43">
        <v>0</v>
      </c>
    </row>
    <row r="28" spans="1:6" ht="8.6999999999999993" customHeight="1" x14ac:dyDescent="0.3">
      <c r="A28" s="20"/>
      <c r="B28" s="24" t="s">
        <v>34</v>
      </c>
      <c r="C28" s="45">
        <f>C29+C35+C38+C42+C43+C44+C45</f>
        <v>0</v>
      </c>
      <c r="D28" s="45">
        <f>D29+D35+D38+D42+D43+D44+D45</f>
        <v>47281715.530000001</v>
      </c>
      <c r="E28" s="45">
        <f>+E29+E35+E38+E42+E43+E44+E45</f>
        <v>49407949.289999999</v>
      </c>
      <c r="F28" s="45">
        <f>F29+F35+F38+F42+F43+F44+F45</f>
        <v>0</v>
      </c>
    </row>
    <row r="29" spans="1:6" ht="8.6999999999999993" customHeight="1" x14ac:dyDescent="0.3">
      <c r="A29" s="20"/>
      <c r="B29" s="26" t="s">
        <v>35</v>
      </c>
      <c r="C29" s="46">
        <f>C30+C33+C34</f>
        <v>0</v>
      </c>
      <c r="D29" s="47">
        <f>D30+D33+D34</f>
        <v>0</v>
      </c>
      <c r="E29" s="47"/>
      <c r="F29" s="46">
        <f>F30+F33+F34</f>
        <v>0</v>
      </c>
    </row>
    <row r="30" spans="1:6" ht="8.6999999999999993" customHeight="1" x14ac:dyDescent="0.3">
      <c r="A30" s="20"/>
      <c r="B30" s="48" t="s">
        <v>36</v>
      </c>
      <c r="C30" s="49">
        <f>SUM(C31:C32)</f>
        <v>0</v>
      </c>
      <c r="D30" s="50">
        <f>SUM(D31:D32)</f>
        <v>0</v>
      </c>
      <c r="E30" s="50"/>
      <c r="F30" s="49">
        <f>SUM(F31:F32)</f>
        <v>0</v>
      </c>
    </row>
    <row r="31" spans="1:6" ht="8.6999999999999993" customHeight="1" x14ac:dyDescent="0.3">
      <c r="A31" s="20" t="s">
        <v>37</v>
      </c>
      <c r="B31" s="51" t="s">
        <v>21</v>
      </c>
      <c r="C31" s="52">
        <v>0</v>
      </c>
      <c r="D31" s="53">
        <v>0</v>
      </c>
      <c r="E31" s="53"/>
      <c r="F31" s="52">
        <v>0</v>
      </c>
    </row>
    <row r="32" spans="1:6" ht="8.6999999999999993" customHeight="1" x14ac:dyDescent="0.3">
      <c r="A32" s="20"/>
      <c r="B32" s="51" t="s">
        <v>38</v>
      </c>
      <c r="C32" s="52">
        <v>0</v>
      </c>
      <c r="D32" s="53">
        <v>0</v>
      </c>
      <c r="E32" s="53"/>
      <c r="F32" s="52">
        <v>0</v>
      </c>
    </row>
    <row r="33" spans="1:8" ht="8.6999999999999993" customHeight="1" x14ac:dyDescent="0.3">
      <c r="A33" s="20" t="s">
        <v>39</v>
      </c>
      <c r="B33" s="48" t="s">
        <v>40</v>
      </c>
      <c r="C33" s="40">
        <v>0</v>
      </c>
      <c r="D33" s="41">
        <v>0</v>
      </c>
      <c r="E33" s="41"/>
      <c r="F33" s="40">
        <v>0</v>
      </c>
    </row>
    <row r="34" spans="1:8" ht="8.6999999999999993" customHeight="1" x14ac:dyDescent="0.3">
      <c r="A34" s="20" t="s">
        <v>41</v>
      </c>
      <c r="B34" s="54" t="s">
        <v>42</v>
      </c>
      <c r="C34" s="55">
        <v>0</v>
      </c>
      <c r="D34" s="56">
        <v>0</v>
      </c>
      <c r="E34" s="56"/>
      <c r="F34" s="55">
        <v>0</v>
      </c>
    </row>
    <row r="35" spans="1:8" ht="8.6999999999999993" customHeight="1" x14ac:dyDescent="0.3">
      <c r="A35" s="20"/>
      <c r="B35" s="32" t="s">
        <v>43</v>
      </c>
      <c r="C35" s="33">
        <f>SUM(C36:C37)</f>
        <v>0</v>
      </c>
      <c r="D35" s="34">
        <f>SUM(D36:D37)</f>
        <v>107423</v>
      </c>
      <c r="E35" s="34">
        <v>103675.31</v>
      </c>
      <c r="F35" s="33">
        <f>SUM(F36:F37)</f>
        <v>0</v>
      </c>
    </row>
    <row r="36" spans="1:8" ht="8.6999999999999993" customHeight="1" x14ac:dyDescent="0.3">
      <c r="A36" s="20" t="s">
        <v>44</v>
      </c>
      <c r="B36" s="29" t="s">
        <v>45</v>
      </c>
      <c r="C36" s="30">
        <v>0</v>
      </c>
      <c r="D36" s="31">
        <v>106235</v>
      </c>
      <c r="E36" s="31">
        <v>102488.08</v>
      </c>
      <c r="F36" s="30">
        <v>0</v>
      </c>
    </row>
    <row r="37" spans="1:8" ht="8.6999999999999993" customHeight="1" x14ac:dyDescent="0.3">
      <c r="A37" s="20">
        <v>407</v>
      </c>
      <c r="B37" s="29" t="s">
        <v>16</v>
      </c>
      <c r="C37" s="30">
        <v>0</v>
      </c>
      <c r="D37" s="31">
        <v>1188</v>
      </c>
      <c r="E37" s="31">
        <v>1187.23</v>
      </c>
      <c r="F37" s="30">
        <v>0</v>
      </c>
    </row>
    <row r="38" spans="1:8" ht="8.6999999999999993" customHeight="1" x14ac:dyDescent="0.3">
      <c r="A38" s="20"/>
      <c r="B38" s="32" t="s">
        <v>46</v>
      </c>
      <c r="C38" s="33">
        <f>SUM(C39:C41)</f>
        <v>0</v>
      </c>
      <c r="D38" s="34">
        <f>SUM(D39:D41)</f>
        <v>25180490.710000001</v>
      </c>
      <c r="E38" s="34">
        <v>15711728.15</v>
      </c>
      <c r="F38" s="33">
        <f>SUM(F39:F41)</f>
        <v>0</v>
      </c>
    </row>
    <row r="39" spans="1:8" ht="8.6999999999999993" customHeight="1" x14ac:dyDescent="0.3">
      <c r="A39" s="20" t="s">
        <v>47</v>
      </c>
      <c r="B39" s="29" t="s">
        <v>129</v>
      </c>
      <c r="C39" s="30">
        <v>0</v>
      </c>
      <c r="D39" s="31">
        <f>6157481.71+10013956</f>
        <v>16171437.710000001</v>
      </c>
      <c r="E39" s="31">
        <v>5351424.95</v>
      </c>
      <c r="F39" s="30">
        <v>0</v>
      </c>
    </row>
    <row r="40" spans="1:8" ht="8.6999999999999993" customHeight="1" x14ac:dyDescent="0.3">
      <c r="A40" s="20">
        <v>5580</v>
      </c>
      <c r="B40" s="29" t="s">
        <v>130</v>
      </c>
      <c r="C40" s="30">
        <v>0</v>
      </c>
      <c r="D40" s="31">
        <v>0</v>
      </c>
      <c r="E40" s="31"/>
      <c r="F40" s="30">
        <v>0</v>
      </c>
    </row>
    <row r="41" spans="1:8" ht="8.6999999999999993" customHeight="1" x14ac:dyDescent="0.3">
      <c r="A41" s="20" t="s">
        <v>50</v>
      </c>
      <c r="B41" s="29" t="s">
        <v>51</v>
      </c>
      <c r="C41" s="30">
        <v>0</v>
      </c>
      <c r="D41" s="31">
        <f>141269+1962+8865822</f>
        <v>9009053</v>
      </c>
      <c r="E41" s="31">
        <v>10360303.199999999</v>
      </c>
      <c r="F41" s="30">
        <v>0</v>
      </c>
    </row>
    <row r="42" spans="1:8" ht="8.6999999999999993" customHeight="1" x14ac:dyDescent="0.3">
      <c r="A42" s="20" t="s">
        <v>53</v>
      </c>
      <c r="B42" s="58" t="s">
        <v>54</v>
      </c>
      <c r="C42" s="59">
        <v>0</v>
      </c>
      <c r="D42" s="60">
        <v>0</v>
      </c>
      <c r="E42" s="60"/>
      <c r="F42" s="59">
        <v>0</v>
      </c>
    </row>
    <row r="43" spans="1:8" ht="8.6999999999999993" customHeight="1" x14ac:dyDescent="0.3">
      <c r="A43" s="20" t="s">
        <v>55</v>
      </c>
      <c r="B43" s="58" t="s">
        <v>56</v>
      </c>
      <c r="C43" s="59">
        <v>0</v>
      </c>
      <c r="D43" s="60">
        <v>19012</v>
      </c>
      <c r="E43" s="60">
        <v>19012.45</v>
      </c>
      <c r="F43" s="59">
        <v>0</v>
      </c>
    </row>
    <row r="44" spans="1:8" ht="8.6999999999999993" customHeight="1" x14ac:dyDescent="0.3">
      <c r="A44" s="20" t="s">
        <v>57</v>
      </c>
      <c r="B44" s="32" t="s">
        <v>58</v>
      </c>
      <c r="C44" s="59">
        <v>0</v>
      </c>
      <c r="D44" s="60">
        <v>33558</v>
      </c>
      <c r="E44" s="60">
        <v>33558.89</v>
      </c>
      <c r="F44" s="59">
        <v>0</v>
      </c>
    </row>
    <row r="45" spans="1:8" ht="8.6999999999999993" customHeight="1" x14ac:dyDescent="0.3">
      <c r="A45" s="20">
        <v>57</v>
      </c>
      <c r="B45" s="42" t="s">
        <v>59</v>
      </c>
      <c r="C45" s="61">
        <v>0</v>
      </c>
      <c r="D45" s="87">
        <v>21941231.82</v>
      </c>
      <c r="E45" s="87">
        <v>33539974.489999998</v>
      </c>
      <c r="F45" s="61">
        <v>0</v>
      </c>
    </row>
    <row r="46" spans="1:8" ht="11.1" customHeight="1" x14ac:dyDescent="0.3">
      <c r="A46" s="62"/>
      <c r="B46" s="63" t="s">
        <v>60</v>
      </c>
      <c r="C46" s="64">
        <f>C11+C28</f>
        <v>0</v>
      </c>
      <c r="D46" s="64">
        <f>D11+D28</f>
        <v>663271025.19999993</v>
      </c>
      <c r="E46" s="64">
        <f>+E28+E11</f>
        <v>665206363.93999994</v>
      </c>
      <c r="F46" s="64">
        <f>F11+F28</f>
        <v>0</v>
      </c>
      <c r="H46" s="22"/>
    </row>
    <row r="47" spans="1:8" ht="11.1" customHeight="1" x14ac:dyDescent="0.3">
      <c r="A47" s="65"/>
      <c r="B47" s="21" t="s">
        <v>61</v>
      </c>
      <c r="C47" s="22"/>
      <c r="D47" s="23"/>
      <c r="E47" s="22"/>
      <c r="F47" s="23"/>
      <c r="H47" s="22"/>
    </row>
    <row r="48" spans="1:8" ht="8.6999999999999993" customHeight="1" x14ac:dyDescent="0.3">
      <c r="A48" s="20"/>
      <c r="B48" s="24" t="s">
        <v>62</v>
      </c>
      <c r="C48" s="45">
        <f>C49+C59+C60</f>
        <v>0</v>
      </c>
      <c r="D48" s="45">
        <f>D49+D59+D60</f>
        <v>574110398.49000001</v>
      </c>
      <c r="E48" s="45">
        <f>E49+E59+E60</f>
        <v>553497047.78999996</v>
      </c>
      <c r="F48" s="45">
        <f>F49+F59+F60</f>
        <v>0</v>
      </c>
    </row>
    <row r="49" spans="1:6" ht="8.6999999999999993" customHeight="1" x14ac:dyDescent="0.3">
      <c r="A49" s="20"/>
      <c r="B49" s="26" t="s">
        <v>63</v>
      </c>
      <c r="C49" s="66">
        <f>C50+C51+C52+C53+C54+C55+C56+C57+C58</f>
        <v>0</v>
      </c>
      <c r="D49" s="67">
        <f>D50+D51+D52+D53+D54+D55+D56+D57+D58</f>
        <v>18398578.489999998</v>
      </c>
      <c r="E49" s="67">
        <v>-707015.57</v>
      </c>
      <c r="F49" s="66">
        <f>F50+F51+F52+F53+F54+F55+F56+F57+F58</f>
        <v>0</v>
      </c>
    </row>
    <row r="50" spans="1:6" ht="8.6999999999999993" customHeight="1" x14ac:dyDescent="0.3">
      <c r="A50" s="20" t="s">
        <v>64</v>
      </c>
      <c r="B50" s="48" t="s">
        <v>65</v>
      </c>
      <c r="C50" s="38">
        <v>0</v>
      </c>
      <c r="D50" s="39">
        <v>1000000</v>
      </c>
      <c r="E50" s="39">
        <v>1000000</v>
      </c>
      <c r="F50" s="38">
        <v>0</v>
      </c>
    </row>
    <row r="51" spans="1:6" ht="8.6999999999999993" customHeight="1" x14ac:dyDescent="0.3">
      <c r="A51" s="20">
        <v>110</v>
      </c>
      <c r="B51" s="68" t="s">
        <v>131</v>
      </c>
      <c r="C51" s="38">
        <v>0</v>
      </c>
      <c r="D51" s="39">
        <v>0</v>
      </c>
      <c r="E51" s="39"/>
      <c r="F51" s="38">
        <v>0</v>
      </c>
    </row>
    <row r="52" spans="1:6" ht="8.6999999999999993" customHeight="1" x14ac:dyDescent="0.3">
      <c r="A52" s="20" t="s">
        <v>67</v>
      </c>
      <c r="B52" s="48" t="s">
        <v>68</v>
      </c>
      <c r="C52" s="38">
        <v>0</v>
      </c>
      <c r="D52" s="39">
        <v>16460580</v>
      </c>
      <c r="E52" s="39">
        <v>16460580</v>
      </c>
      <c r="F52" s="38">
        <v>0</v>
      </c>
    </row>
    <row r="53" spans="1:6" ht="8.6999999999999993" customHeight="1" x14ac:dyDescent="0.3">
      <c r="A53" s="20" t="s">
        <v>69</v>
      </c>
      <c r="B53" s="68" t="s">
        <v>70</v>
      </c>
      <c r="C53" s="38">
        <v>0</v>
      </c>
      <c r="D53" s="39">
        <v>0</v>
      </c>
      <c r="E53" s="39"/>
      <c r="F53" s="38">
        <v>0</v>
      </c>
    </row>
    <row r="54" spans="1:6" ht="8.6999999999999993" customHeight="1" x14ac:dyDescent="0.3">
      <c r="A54" s="20" t="s">
        <v>71</v>
      </c>
      <c r="B54" s="68" t="s">
        <v>72</v>
      </c>
      <c r="C54" s="38">
        <v>0</v>
      </c>
      <c r="D54" s="39">
        <v>0</v>
      </c>
      <c r="E54" s="39"/>
      <c r="F54" s="38">
        <v>0</v>
      </c>
    </row>
    <row r="55" spans="1:6" ht="8.6999999999999993" customHeight="1" x14ac:dyDescent="0.3">
      <c r="A55" s="20">
        <v>118</v>
      </c>
      <c r="B55" s="68" t="s">
        <v>73</v>
      </c>
      <c r="C55" s="38">
        <v>0</v>
      </c>
      <c r="D55" s="39">
        <v>0</v>
      </c>
      <c r="E55" s="39"/>
      <c r="F55" s="38">
        <v>0</v>
      </c>
    </row>
    <row r="56" spans="1:6" ht="8.6999999999999993" customHeight="1" x14ac:dyDescent="0.3">
      <c r="A56" s="20">
        <v>129</v>
      </c>
      <c r="B56" s="48" t="s">
        <v>74</v>
      </c>
      <c r="C56" s="38">
        <v>0</v>
      </c>
      <c r="D56" s="39">
        <v>937998.49</v>
      </c>
      <c r="E56" s="39">
        <v>-18167595.57</v>
      </c>
      <c r="F56" s="38">
        <v>0</v>
      </c>
    </row>
    <row r="57" spans="1:6" ht="8.6999999999999993" customHeight="1" x14ac:dyDescent="0.3">
      <c r="A57" s="70" t="s">
        <v>75</v>
      </c>
      <c r="B57" s="68" t="s">
        <v>76</v>
      </c>
      <c r="C57" s="38">
        <v>0</v>
      </c>
      <c r="D57" s="39">
        <v>0</v>
      </c>
      <c r="E57" s="39"/>
      <c r="F57" s="38">
        <v>0</v>
      </c>
    </row>
    <row r="58" spans="1:6" ht="8.6999999999999993" customHeight="1" x14ac:dyDescent="0.3">
      <c r="A58" s="20">
        <v>111</v>
      </c>
      <c r="B58" s="68" t="s">
        <v>77</v>
      </c>
      <c r="C58" s="38">
        <v>0</v>
      </c>
      <c r="D58" s="39">
        <v>0</v>
      </c>
      <c r="E58" s="39"/>
      <c r="F58" s="38">
        <v>0</v>
      </c>
    </row>
    <row r="59" spans="1:6" ht="8.6999999999999993" customHeight="1" x14ac:dyDescent="0.3">
      <c r="A59" s="20" t="s">
        <v>78</v>
      </c>
      <c r="B59" s="37" t="s">
        <v>79</v>
      </c>
      <c r="C59" s="38">
        <v>0</v>
      </c>
      <c r="D59" s="39">
        <v>0</v>
      </c>
      <c r="E59" s="39"/>
      <c r="F59" s="38">
        <v>0</v>
      </c>
    </row>
    <row r="60" spans="1:6" ht="8.6999999999999993" customHeight="1" x14ac:dyDescent="0.3">
      <c r="A60" s="20" t="s">
        <v>80</v>
      </c>
      <c r="B60" s="42" t="s">
        <v>81</v>
      </c>
      <c r="C60" s="38">
        <v>0</v>
      </c>
      <c r="D60" s="39">
        <v>555711820</v>
      </c>
      <c r="E60" s="39">
        <v>554204063.36000001</v>
      </c>
      <c r="F60" s="38">
        <v>0</v>
      </c>
    </row>
    <row r="61" spans="1:6" ht="8.6999999999999993" customHeight="1" x14ac:dyDescent="0.3">
      <c r="A61" s="20"/>
      <c r="B61" s="24" t="s">
        <v>82</v>
      </c>
      <c r="C61" s="45">
        <f>C62+C66+C71+C72+C73+C74+C75</f>
        <v>0</v>
      </c>
      <c r="D61" s="45">
        <f>D62+D66+D71+D72+D73+D74+D75</f>
        <v>62525445</v>
      </c>
      <c r="E61" s="45">
        <f>E62+E66+E71+E72+E73+E74+E75</f>
        <v>64176631.089999996</v>
      </c>
      <c r="F61" s="45">
        <f>F62+F66+F71+F72+F73+F74+F75</f>
        <v>0</v>
      </c>
    </row>
    <row r="62" spans="1:6" ht="8.6999999999999993" customHeight="1" x14ac:dyDescent="0.3">
      <c r="A62" s="20"/>
      <c r="B62" s="71" t="s">
        <v>83</v>
      </c>
      <c r="C62" s="46">
        <f>SUM(C63:C65)</f>
        <v>0</v>
      </c>
      <c r="D62" s="47">
        <f>SUM(D63:D65)</f>
        <v>0</v>
      </c>
      <c r="E62" s="47"/>
      <c r="F62" s="46">
        <f>SUM(F63:F65)</f>
        <v>0</v>
      </c>
    </row>
    <row r="63" spans="1:6" ht="8.6999999999999993" customHeight="1" x14ac:dyDescent="0.3">
      <c r="A63" s="20">
        <v>140</v>
      </c>
      <c r="B63" s="29" t="s">
        <v>84</v>
      </c>
      <c r="C63" s="52">
        <v>0</v>
      </c>
      <c r="D63" s="53">
        <v>0</v>
      </c>
      <c r="E63" s="53"/>
      <c r="F63" s="52">
        <v>0</v>
      </c>
    </row>
    <row r="64" spans="1:6" ht="8.6999999999999993" customHeight="1" x14ac:dyDescent="0.3">
      <c r="A64" s="20">
        <v>143</v>
      </c>
      <c r="B64" s="29" t="s">
        <v>85</v>
      </c>
      <c r="C64" s="52">
        <v>0</v>
      </c>
      <c r="D64" s="53">
        <v>0</v>
      </c>
      <c r="E64" s="53"/>
      <c r="F64" s="52">
        <v>0</v>
      </c>
    </row>
    <row r="65" spans="1:6" ht="8.6999999999999993" customHeight="1" x14ac:dyDescent="0.3">
      <c r="A65" s="20" t="s">
        <v>86</v>
      </c>
      <c r="B65" s="29" t="s">
        <v>87</v>
      </c>
      <c r="C65" s="52">
        <v>0</v>
      </c>
      <c r="D65" s="53">
        <v>0</v>
      </c>
      <c r="E65" s="53"/>
      <c r="F65" s="52">
        <v>0</v>
      </c>
    </row>
    <row r="66" spans="1:6" ht="8.6999999999999993" customHeight="1" x14ac:dyDescent="0.3">
      <c r="A66" s="20"/>
      <c r="B66" s="32" t="s">
        <v>88</v>
      </c>
      <c r="C66" s="49">
        <f>SUM(C67:C70)</f>
        <v>0</v>
      </c>
      <c r="D66" s="50">
        <f>SUM(D67:D70)</f>
        <v>332848</v>
      </c>
      <c r="E66" s="50">
        <v>382847.29</v>
      </c>
      <c r="F66" s="49">
        <f>SUM(F67:F70)</f>
        <v>0</v>
      </c>
    </row>
    <row r="67" spans="1:6" ht="8.6999999999999993" customHeight="1" x14ac:dyDescent="0.3">
      <c r="A67" s="20" t="s">
        <v>89</v>
      </c>
      <c r="B67" s="29" t="s">
        <v>90</v>
      </c>
      <c r="C67" s="52">
        <v>0</v>
      </c>
      <c r="D67" s="53">
        <v>0</v>
      </c>
      <c r="E67" s="53"/>
      <c r="F67" s="52">
        <v>0</v>
      </c>
    </row>
    <row r="68" spans="1:6" ht="8.6999999999999993" customHeight="1" x14ac:dyDescent="0.3">
      <c r="A68" s="20" t="s">
        <v>91</v>
      </c>
      <c r="B68" s="29" t="s">
        <v>92</v>
      </c>
      <c r="C68" s="52">
        <v>0</v>
      </c>
      <c r="D68" s="53">
        <v>0</v>
      </c>
      <c r="E68" s="53"/>
      <c r="F68" s="52">
        <v>0</v>
      </c>
    </row>
    <row r="69" spans="1:6" ht="8.6999999999999993" customHeight="1" x14ac:dyDescent="0.3">
      <c r="A69" s="20" t="s">
        <v>93</v>
      </c>
      <c r="B69" s="29" t="s">
        <v>94</v>
      </c>
      <c r="C69" s="52">
        <v>0</v>
      </c>
      <c r="D69" s="53">
        <v>0</v>
      </c>
      <c r="E69" s="53"/>
      <c r="F69" s="52">
        <v>0</v>
      </c>
    </row>
    <row r="70" spans="1:6" ht="8.6999999999999993" customHeight="1" x14ac:dyDescent="0.3">
      <c r="A70" s="20" t="s">
        <v>95</v>
      </c>
      <c r="B70" s="29" t="s">
        <v>96</v>
      </c>
      <c r="C70" s="52">
        <v>0</v>
      </c>
      <c r="D70" s="53">
        <v>332848</v>
      </c>
      <c r="E70" s="53">
        <v>382847.29</v>
      </c>
      <c r="F70" s="52">
        <v>0</v>
      </c>
    </row>
    <row r="71" spans="1:6" ht="8.6999999999999993" customHeight="1" x14ac:dyDescent="0.3">
      <c r="A71" s="20" t="s">
        <v>97</v>
      </c>
      <c r="B71" s="37" t="s">
        <v>98</v>
      </c>
      <c r="C71" s="38">
        <v>0</v>
      </c>
      <c r="D71" s="39">
        <v>0</v>
      </c>
      <c r="E71" s="39"/>
      <c r="F71" s="38">
        <v>0</v>
      </c>
    </row>
    <row r="72" spans="1:6" ht="8.6999999999999993" customHeight="1" x14ac:dyDescent="0.3">
      <c r="A72" s="20">
        <v>479</v>
      </c>
      <c r="B72" s="32" t="s">
        <v>99</v>
      </c>
      <c r="C72" s="38">
        <v>0</v>
      </c>
      <c r="D72" s="39">
        <v>62192597</v>
      </c>
      <c r="E72" s="39">
        <v>63793783.799999997</v>
      </c>
      <c r="F72" s="38">
        <v>0</v>
      </c>
    </row>
    <row r="73" spans="1:6" ht="8.6999999999999993" customHeight="1" x14ac:dyDescent="0.3">
      <c r="A73" s="20">
        <v>181</v>
      </c>
      <c r="B73" s="37" t="s">
        <v>100</v>
      </c>
      <c r="C73" s="38">
        <v>0</v>
      </c>
      <c r="D73" s="39">
        <v>0</v>
      </c>
      <c r="E73" s="39"/>
      <c r="F73" s="38">
        <v>0</v>
      </c>
    </row>
    <row r="74" spans="1:6" ht="8.6999999999999993" customHeight="1" x14ac:dyDescent="0.3">
      <c r="A74" s="20"/>
      <c r="B74" s="37" t="s">
        <v>101</v>
      </c>
      <c r="C74" s="38">
        <v>0</v>
      </c>
      <c r="D74" s="39">
        <v>0</v>
      </c>
      <c r="E74" s="39"/>
      <c r="F74" s="38">
        <v>0</v>
      </c>
    </row>
    <row r="75" spans="1:6" ht="8.6999999999999993" customHeight="1" x14ac:dyDescent="0.3">
      <c r="A75" s="20"/>
      <c r="B75" s="72" t="s">
        <v>102</v>
      </c>
      <c r="C75" s="73">
        <v>0</v>
      </c>
      <c r="D75" s="74">
        <v>0</v>
      </c>
      <c r="E75" s="74"/>
      <c r="F75" s="73">
        <v>0</v>
      </c>
    </row>
    <row r="76" spans="1:6" ht="8.6999999999999993" customHeight="1" x14ac:dyDescent="0.3">
      <c r="A76" s="20"/>
      <c r="B76" s="24" t="s">
        <v>103</v>
      </c>
      <c r="C76" s="45">
        <f>C77+C78+C82+C87+C88+C91+C92</f>
        <v>0</v>
      </c>
      <c r="D76" s="45">
        <f>D77+D78+D82+D87+D88+D91+D92</f>
        <v>26635181.710000001</v>
      </c>
      <c r="E76" s="45">
        <f>E77+E78+E82+E87+E88+E91+E92</f>
        <v>47532685.060000002</v>
      </c>
      <c r="F76" s="45">
        <f>F77+F78+F82+F87+F88+F91+F92</f>
        <v>0</v>
      </c>
    </row>
    <row r="77" spans="1:6" ht="8.6999999999999993" customHeight="1" x14ac:dyDescent="0.3">
      <c r="A77" s="20" t="s">
        <v>104</v>
      </c>
      <c r="B77" s="71" t="s">
        <v>105</v>
      </c>
      <c r="C77" s="75">
        <v>0</v>
      </c>
      <c r="D77" s="76">
        <v>0</v>
      </c>
      <c r="E77" s="76"/>
      <c r="F77" s="75">
        <v>0</v>
      </c>
    </row>
    <row r="78" spans="1:6" ht="8.6999999999999993" customHeight="1" x14ac:dyDescent="0.3">
      <c r="A78" s="20"/>
      <c r="B78" s="37" t="s">
        <v>106</v>
      </c>
      <c r="C78" s="49">
        <f>SUM(C79:C81)</f>
        <v>0</v>
      </c>
      <c r="D78" s="50">
        <f>SUM(D79:D81)</f>
        <v>8334292.1799999997</v>
      </c>
      <c r="E78" s="50">
        <v>8201028.8700000001</v>
      </c>
      <c r="F78" s="49">
        <f>SUM(F79:F81)</f>
        <v>0</v>
      </c>
    </row>
    <row r="79" spans="1:6" ht="8.6999999999999993" customHeight="1" x14ac:dyDescent="0.3">
      <c r="A79" s="20">
        <v>5290</v>
      </c>
      <c r="B79" s="29" t="s">
        <v>84</v>
      </c>
      <c r="C79" s="52">
        <v>0</v>
      </c>
      <c r="D79" s="53">
        <v>1611203</v>
      </c>
      <c r="E79" s="53">
        <v>2820548.45</v>
      </c>
      <c r="F79" s="52">
        <v>0</v>
      </c>
    </row>
    <row r="80" spans="1:6" ht="8.6999999999999993" customHeight="1" x14ac:dyDescent="0.3">
      <c r="A80" s="20">
        <v>5293</v>
      </c>
      <c r="B80" s="29" t="s">
        <v>107</v>
      </c>
      <c r="C80" s="52">
        <v>0</v>
      </c>
      <c r="D80" s="53">
        <v>0</v>
      </c>
      <c r="E80" s="53"/>
      <c r="F80" s="52">
        <v>0</v>
      </c>
    </row>
    <row r="81" spans="1:6" ht="8.6999999999999993" customHeight="1" x14ac:dyDescent="0.3">
      <c r="A81" s="20" t="s">
        <v>108</v>
      </c>
      <c r="B81" s="29" t="s">
        <v>87</v>
      </c>
      <c r="C81" s="52">
        <v>0</v>
      </c>
      <c r="D81" s="53">
        <f>8334292.18-D79</f>
        <v>6723089.1799999997</v>
      </c>
      <c r="E81" s="53">
        <v>5380480.4199999999</v>
      </c>
      <c r="F81" s="52">
        <v>0</v>
      </c>
    </row>
    <row r="82" spans="1:6" ht="8.6999999999999993" customHeight="1" x14ac:dyDescent="0.3">
      <c r="A82" s="20"/>
      <c r="B82" s="32" t="s">
        <v>109</v>
      </c>
      <c r="C82" s="49">
        <f>SUM(C83:C86)</f>
        <v>0</v>
      </c>
      <c r="D82" s="50">
        <f>SUM(D83:D86)</f>
        <v>1116033.8400000001</v>
      </c>
      <c r="E82" s="50">
        <v>941175.61</v>
      </c>
      <c r="F82" s="49">
        <f>SUM(F83:F86)</f>
        <v>0</v>
      </c>
    </row>
    <row r="83" spans="1:6" ht="8.6999999999999993" customHeight="1" x14ac:dyDescent="0.3">
      <c r="A83" s="20" t="s">
        <v>110</v>
      </c>
      <c r="B83" s="29" t="s">
        <v>90</v>
      </c>
      <c r="C83" s="30">
        <v>0</v>
      </c>
      <c r="D83" s="31">
        <v>0</v>
      </c>
      <c r="E83" s="31"/>
      <c r="F83" s="30">
        <v>0</v>
      </c>
    </row>
    <row r="84" spans="1:6" ht="8.6999999999999993" customHeight="1" x14ac:dyDescent="0.3">
      <c r="A84" s="20" t="s">
        <v>111</v>
      </c>
      <c r="B84" s="29" t="s">
        <v>92</v>
      </c>
      <c r="C84" s="30">
        <v>0</v>
      </c>
      <c r="D84" s="31">
        <v>0</v>
      </c>
      <c r="E84" s="31"/>
      <c r="F84" s="30">
        <v>0</v>
      </c>
    </row>
    <row r="85" spans="1:6" ht="8.6999999999999993" customHeight="1" x14ac:dyDescent="0.3">
      <c r="A85" s="20" t="s">
        <v>112</v>
      </c>
      <c r="B85" s="29" t="s">
        <v>94</v>
      </c>
      <c r="C85" s="30">
        <v>0</v>
      </c>
      <c r="D85" s="31">
        <v>0</v>
      </c>
      <c r="E85" s="31"/>
      <c r="F85" s="30">
        <v>0</v>
      </c>
    </row>
    <row r="86" spans="1:6" ht="8.6999999999999993" customHeight="1" x14ac:dyDescent="0.3">
      <c r="A86" s="20" t="s">
        <v>113</v>
      </c>
      <c r="B86" s="35" t="s">
        <v>114</v>
      </c>
      <c r="C86" s="30">
        <v>0</v>
      </c>
      <c r="D86" s="31">
        <v>1116033.8400000001</v>
      </c>
      <c r="E86" s="31">
        <v>941175.61</v>
      </c>
      <c r="F86" s="30">
        <v>0</v>
      </c>
    </row>
    <row r="87" spans="1:6" ht="8.6999999999999993" customHeight="1" x14ac:dyDescent="0.3">
      <c r="A87" s="20" t="s">
        <v>115</v>
      </c>
      <c r="B87" s="32" t="s">
        <v>116</v>
      </c>
      <c r="C87" s="38">
        <v>0</v>
      </c>
      <c r="D87" s="39">
        <v>0</v>
      </c>
      <c r="E87" s="39"/>
      <c r="F87" s="38">
        <v>0</v>
      </c>
    </row>
    <row r="88" spans="1:6" ht="8.6999999999999993" customHeight="1" x14ac:dyDescent="0.3">
      <c r="A88" s="20"/>
      <c r="B88" s="32" t="s">
        <v>117</v>
      </c>
      <c r="C88" s="49">
        <f>SUM(C89:C90)</f>
        <v>0</v>
      </c>
      <c r="D88" s="50">
        <f>SUM(D89:D90)</f>
        <v>15526550.689999999</v>
      </c>
      <c r="E88" s="50">
        <v>24743498.280000001</v>
      </c>
      <c r="F88" s="49">
        <f>SUM(F89:F90)</f>
        <v>0</v>
      </c>
    </row>
    <row r="89" spans="1:6" ht="8.6999999999999993" customHeight="1" x14ac:dyDescent="0.3">
      <c r="A89" s="20" t="s">
        <v>118</v>
      </c>
      <c r="B89" s="29" t="s">
        <v>132</v>
      </c>
      <c r="C89" s="30">
        <v>0</v>
      </c>
      <c r="D89" s="31">
        <f>9034330.54+2287580.15</f>
        <v>11321910.689999999</v>
      </c>
      <c r="E89" s="31">
        <v>15016018.99</v>
      </c>
      <c r="F89" s="30">
        <v>0</v>
      </c>
    </row>
    <row r="90" spans="1:6" ht="8.6999999999999993" customHeight="1" x14ac:dyDescent="0.3">
      <c r="A90" s="20" t="s">
        <v>120</v>
      </c>
      <c r="B90" s="29" t="s">
        <v>121</v>
      </c>
      <c r="C90" s="30">
        <v>0</v>
      </c>
      <c r="D90" s="31">
        <f>3081145+15670+153163+752630+202032</f>
        <v>4204640</v>
      </c>
      <c r="E90" s="31">
        <v>9727479.2899999991</v>
      </c>
      <c r="F90" s="30">
        <v>0</v>
      </c>
    </row>
    <row r="91" spans="1:6" ht="8.6999999999999993" customHeight="1" x14ac:dyDescent="0.3">
      <c r="A91" s="20" t="s">
        <v>122</v>
      </c>
      <c r="B91" s="32" t="s">
        <v>133</v>
      </c>
      <c r="C91" s="38">
        <v>0</v>
      </c>
      <c r="D91" s="39">
        <v>1658305</v>
      </c>
      <c r="E91" s="39">
        <v>13646982.300000001</v>
      </c>
      <c r="F91" s="38">
        <v>0</v>
      </c>
    </row>
    <row r="92" spans="1:6" ht="8.6999999999999993" customHeight="1" x14ac:dyDescent="0.3">
      <c r="A92" s="20"/>
      <c r="B92" s="42" t="s">
        <v>124</v>
      </c>
      <c r="C92" s="73">
        <v>0</v>
      </c>
      <c r="D92" s="74">
        <v>0</v>
      </c>
      <c r="E92" s="74"/>
      <c r="F92" s="73">
        <v>0</v>
      </c>
    </row>
    <row r="93" spans="1:6" ht="11.1" customHeight="1" x14ac:dyDescent="0.3">
      <c r="A93" s="62"/>
      <c r="B93" s="63" t="s">
        <v>125</v>
      </c>
      <c r="C93" s="64">
        <f>C48+C61+C76</f>
        <v>0</v>
      </c>
      <c r="D93" s="64">
        <f>D48+D61+D76</f>
        <v>663271025.20000005</v>
      </c>
      <c r="E93" s="64">
        <f>E48+E61+E76</f>
        <v>665206363.94000006</v>
      </c>
      <c r="F93" s="64">
        <f>F48+F61+F76</f>
        <v>0</v>
      </c>
    </row>
    <row r="94" spans="1:6" ht="12.75" customHeight="1" x14ac:dyDescent="0.3">
      <c r="A94" s="78"/>
      <c r="B94" s="79"/>
      <c r="C94" s="4"/>
      <c r="D94" s="4"/>
    </row>
    <row r="95" spans="1:6" x14ac:dyDescent="0.3">
      <c r="B95" s="80"/>
    </row>
    <row r="96" spans="1:6" x14ac:dyDescent="0.3">
      <c r="B96" s="80"/>
    </row>
    <row r="97" spans="2:3" x14ac:dyDescent="0.3">
      <c r="B97" s="80"/>
    </row>
    <row r="98" spans="2:3" x14ac:dyDescent="0.3">
      <c r="B98" s="80"/>
    </row>
    <row r="99" spans="2:3" x14ac:dyDescent="0.3">
      <c r="B99" s="82"/>
    </row>
    <row r="100" spans="2:3" x14ac:dyDescent="0.3">
      <c r="C100" s="4"/>
    </row>
    <row r="101" spans="2:3" x14ac:dyDescent="0.3">
      <c r="C101" s="4"/>
    </row>
    <row r="102" spans="2:3" x14ac:dyDescent="0.3">
      <c r="C102" s="4"/>
    </row>
    <row r="103" spans="2:3" x14ac:dyDescent="0.3">
      <c r="C103" s="4"/>
    </row>
    <row r="104" spans="2:3" x14ac:dyDescent="0.3">
      <c r="C104" s="4"/>
    </row>
    <row r="105" spans="2:3" x14ac:dyDescent="0.3">
      <c r="C105" s="4"/>
    </row>
    <row r="106" spans="2:3" x14ac:dyDescent="0.3">
      <c r="C106" s="4"/>
    </row>
    <row r="107" spans="2:3" x14ac:dyDescent="0.3">
      <c r="C107" s="4"/>
    </row>
    <row r="108" spans="2:3" x14ac:dyDescent="0.3">
      <c r="C108" s="4"/>
    </row>
    <row r="109" spans="2:3" x14ac:dyDescent="0.3">
      <c r="C109" s="4"/>
    </row>
    <row r="110" spans="2:3" x14ac:dyDescent="0.3">
      <c r="C110" s="4"/>
    </row>
    <row r="111" spans="2:3" x14ac:dyDescent="0.3">
      <c r="C111" s="4"/>
    </row>
    <row r="112" spans="2:3" x14ac:dyDescent="0.3">
      <c r="C112" s="4"/>
    </row>
  </sheetData>
  <mergeCells count="5">
    <mergeCell ref="C1:F1"/>
    <mergeCell ref="C2:F2"/>
    <mergeCell ref="C3:F3"/>
    <mergeCell ref="B5:D5"/>
    <mergeCell ref="B7:F7"/>
  </mergeCells>
  <dataValidations count="1">
    <dataValidation type="decimal" allowBlank="1" showErrorMessage="1" errorTitle="Error de datos" error="Sólo son posibles valores numéricos" sqref="C26:D27 WVK983092:WVN983094 WLO983092:WLR983094 WBS983092:WBV983094 VRW983092:VRZ983094 VIA983092:VID983094 UYE983092:UYH983094 UOI983092:UOL983094 UEM983092:UEP983094 TUQ983092:TUT983094 TKU983092:TKX983094 TAY983092:TBB983094 SRC983092:SRF983094 SHG983092:SHJ983094 RXK983092:RXN983094 RNO983092:RNR983094 RDS983092:RDV983094 QTW983092:QTZ983094 QKA983092:QKD983094 QAE983092:QAH983094 PQI983092:PQL983094 PGM983092:PGP983094 OWQ983092:OWT983094 OMU983092:OMX983094 OCY983092:ODB983094 NTC983092:NTF983094 NJG983092:NJJ983094 MZK983092:MZN983094 MPO983092:MPR983094 MFS983092:MFV983094 LVW983092:LVZ983094 LMA983092:LMD983094 LCE983092:LCH983094 KSI983092:KSL983094 KIM983092:KIP983094 JYQ983092:JYT983094 JOU983092:JOX983094 JEY983092:JFB983094 IVC983092:IVF983094 ILG983092:ILJ983094 IBK983092:IBN983094 HRO983092:HRR983094 HHS983092:HHV983094 GXW983092:GXZ983094 GOA983092:GOD983094 GEE983092:GEH983094 FUI983092:FUL983094 FKM983092:FKP983094 FAQ983092:FAT983094 EQU983092:EQX983094 EGY983092:EHB983094 DXC983092:DXF983094 DNG983092:DNJ983094 DDK983092:DDN983094 CTO983092:CTR983094 CJS983092:CJV983094 BZW983092:BZZ983094 BQA983092:BQD983094 BGE983092:BGH983094 AWI983092:AWL983094 AMM983092:AMP983094 ACQ983092:ACT983094 SU983092:SX983094 IY983092:JB983094 C983092:F983094 WVK917556:WVN917558 WLO917556:WLR917558 WBS917556:WBV917558 VRW917556:VRZ917558 VIA917556:VID917558 UYE917556:UYH917558 UOI917556:UOL917558 UEM917556:UEP917558 TUQ917556:TUT917558 TKU917556:TKX917558 TAY917556:TBB917558 SRC917556:SRF917558 SHG917556:SHJ917558 RXK917556:RXN917558 RNO917556:RNR917558 RDS917556:RDV917558 QTW917556:QTZ917558 QKA917556:QKD917558 QAE917556:QAH917558 PQI917556:PQL917558 PGM917556:PGP917558 OWQ917556:OWT917558 OMU917556:OMX917558 OCY917556:ODB917558 NTC917556:NTF917558 NJG917556:NJJ917558 MZK917556:MZN917558 MPO917556:MPR917558 MFS917556:MFV917558 LVW917556:LVZ917558 LMA917556:LMD917558 LCE917556:LCH917558 KSI917556:KSL917558 KIM917556:KIP917558 JYQ917556:JYT917558 JOU917556:JOX917558 JEY917556:JFB917558 IVC917556:IVF917558 ILG917556:ILJ917558 IBK917556:IBN917558 HRO917556:HRR917558 HHS917556:HHV917558 GXW917556:GXZ917558 GOA917556:GOD917558 GEE917556:GEH917558 FUI917556:FUL917558 FKM917556:FKP917558 FAQ917556:FAT917558 EQU917556:EQX917558 EGY917556:EHB917558 DXC917556:DXF917558 DNG917556:DNJ917558 DDK917556:DDN917558 CTO917556:CTR917558 CJS917556:CJV917558 BZW917556:BZZ917558 BQA917556:BQD917558 BGE917556:BGH917558 AWI917556:AWL917558 AMM917556:AMP917558 ACQ917556:ACT917558 SU917556:SX917558 IY917556:JB917558 C917556:F917558 WVK852020:WVN852022 WLO852020:WLR852022 WBS852020:WBV852022 VRW852020:VRZ852022 VIA852020:VID852022 UYE852020:UYH852022 UOI852020:UOL852022 UEM852020:UEP852022 TUQ852020:TUT852022 TKU852020:TKX852022 TAY852020:TBB852022 SRC852020:SRF852022 SHG852020:SHJ852022 RXK852020:RXN852022 RNO852020:RNR852022 RDS852020:RDV852022 QTW852020:QTZ852022 QKA852020:QKD852022 QAE852020:QAH852022 PQI852020:PQL852022 PGM852020:PGP852022 OWQ852020:OWT852022 OMU852020:OMX852022 OCY852020:ODB852022 NTC852020:NTF852022 NJG852020:NJJ852022 MZK852020:MZN852022 MPO852020:MPR852022 MFS852020:MFV852022 LVW852020:LVZ852022 LMA852020:LMD852022 LCE852020:LCH852022 KSI852020:KSL852022 KIM852020:KIP852022 JYQ852020:JYT852022 JOU852020:JOX852022 JEY852020:JFB852022 IVC852020:IVF852022 ILG852020:ILJ852022 IBK852020:IBN852022 HRO852020:HRR852022 HHS852020:HHV852022 GXW852020:GXZ852022 GOA852020:GOD852022 GEE852020:GEH852022 FUI852020:FUL852022 FKM852020:FKP852022 FAQ852020:FAT852022 EQU852020:EQX852022 EGY852020:EHB852022 DXC852020:DXF852022 DNG852020:DNJ852022 DDK852020:DDN852022 CTO852020:CTR852022 CJS852020:CJV852022 BZW852020:BZZ852022 BQA852020:BQD852022 BGE852020:BGH852022 AWI852020:AWL852022 AMM852020:AMP852022 ACQ852020:ACT852022 SU852020:SX852022 IY852020:JB852022 C852020:F852022 WVK786484:WVN786486 WLO786484:WLR786486 WBS786484:WBV786486 VRW786484:VRZ786486 VIA786484:VID786486 UYE786484:UYH786486 UOI786484:UOL786486 UEM786484:UEP786486 TUQ786484:TUT786486 TKU786484:TKX786486 TAY786484:TBB786486 SRC786484:SRF786486 SHG786484:SHJ786486 RXK786484:RXN786486 RNO786484:RNR786486 RDS786484:RDV786486 QTW786484:QTZ786486 QKA786484:QKD786486 QAE786484:QAH786486 PQI786484:PQL786486 PGM786484:PGP786486 OWQ786484:OWT786486 OMU786484:OMX786486 OCY786484:ODB786486 NTC786484:NTF786486 NJG786484:NJJ786486 MZK786484:MZN786486 MPO786484:MPR786486 MFS786484:MFV786486 LVW786484:LVZ786486 LMA786484:LMD786486 LCE786484:LCH786486 KSI786484:KSL786486 KIM786484:KIP786486 JYQ786484:JYT786486 JOU786484:JOX786486 JEY786484:JFB786486 IVC786484:IVF786486 ILG786484:ILJ786486 IBK786484:IBN786486 HRO786484:HRR786486 HHS786484:HHV786486 GXW786484:GXZ786486 GOA786484:GOD786486 GEE786484:GEH786486 FUI786484:FUL786486 FKM786484:FKP786486 FAQ786484:FAT786486 EQU786484:EQX786486 EGY786484:EHB786486 DXC786484:DXF786486 DNG786484:DNJ786486 DDK786484:DDN786486 CTO786484:CTR786486 CJS786484:CJV786486 BZW786484:BZZ786486 BQA786484:BQD786486 BGE786484:BGH786486 AWI786484:AWL786486 AMM786484:AMP786486 ACQ786484:ACT786486 SU786484:SX786486 IY786484:JB786486 C786484:F786486 WVK720948:WVN720950 WLO720948:WLR720950 WBS720948:WBV720950 VRW720948:VRZ720950 VIA720948:VID720950 UYE720948:UYH720950 UOI720948:UOL720950 UEM720948:UEP720950 TUQ720948:TUT720950 TKU720948:TKX720950 TAY720948:TBB720950 SRC720948:SRF720950 SHG720948:SHJ720950 RXK720948:RXN720950 RNO720948:RNR720950 RDS720948:RDV720950 QTW720948:QTZ720950 QKA720948:QKD720950 QAE720948:QAH720950 PQI720948:PQL720950 PGM720948:PGP720950 OWQ720948:OWT720950 OMU720948:OMX720950 OCY720948:ODB720950 NTC720948:NTF720950 NJG720948:NJJ720950 MZK720948:MZN720950 MPO720948:MPR720950 MFS720948:MFV720950 LVW720948:LVZ720950 LMA720948:LMD720950 LCE720948:LCH720950 KSI720948:KSL720950 KIM720948:KIP720950 JYQ720948:JYT720950 JOU720948:JOX720950 JEY720948:JFB720950 IVC720948:IVF720950 ILG720948:ILJ720950 IBK720948:IBN720950 HRO720948:HRR720950 HHS720948:HHV720950 GXW720948:GXZ720950 GOA720948:GOD720950 GEE720948:GEH720950 FUI720948:FUL720950 FKM720948:FKP720950 FAQ720948:FAT720950 EQU720948:EQX720950 EGY720948:EHB720950 DXC720948:DXF720950 DNG720948:DNJ720950 DDK720948:DDN720950 CTO720948:CTR720950 CJS720948:CJV720950 BZW720948:BZZ720950 BQA720948:BQD720950 BGE720948:BGH720950 AWI720948:AWL720950 AMM720948:AMP720950 ACQ720948:ACT720950 SU720948:SX720950 IY720948:JB720950 C720948:F720950 WVK655412:WVN655414 WLO655412:WLR655414 WBS655412:WBV655414 VRW655412:VRZ655414 VIA655412:VID655414 UYE655412:UYH655414 UOI655412:UOL655414 UEM655412:UEP655414 TUQ655412:TUT655414 TKU655412:TKX655414 TAY655412:TBB655414 SRC655412:SRF655414 SHG655412:SHJ655414 RXK655412:RXN655414 RNO655412:RNR655414 RDS655412:RDV655414 QTW655412:QTZ655414 QKA655412:QKD655414 QAE655412:QAH655414 PQI655412:PQL655414 PGM655412:PGP655414 OWQ655412:OWT655414 OMU655412:OMX655414 OCY655412:ODB655414 NTC655412:NTF655414 NJG655412:NJJ655414 MZK655412:MZN655414 MPO655412:MPR655414 MFS655412:MFV655414 LVW655412:LVZ655414 LMA655412:LMD655414 LCE655412:LCH655414 KSI655412:KSL655414 KIM655412:KIP655414 JYQ655412:JYT655414 JOU655412:JOX655414 JEY655412:JFB655414 IVC655412:IVF655414 ILG655412:ILJ655414 IBK655412:IBN655414 HRO655412:HRR655414 HHS655412:HHV655414 GXW655412:GXZ655414 GOA655412:GOD655414 GEE655412:GEH655414 FUI655412:FUL655414 FKM655412:FKP655414 FAQ655412:FAT655414 EQU655412:EQX655414 EGY655412:EHB655414 DXC655412:DXF655414 DNG655412:DNJ655414 DDK655412:DDN655414 CTO655412:CTR655414 CJS655412:CJV655414 BZW655412:BZZ655414 BQA655412:BQD655414 BGE655412:BGH655414 AWI655412:AWL655414 AMM655412:AMP655414 ACQ655412:ACT655414 SU655412:SX655414 IY655412:JB655414 C655412:F655414 WVK589876:WVN589878 WLO589876:WLR589878 WBS589876:WBV589878 VRW589876:VRZ589878 VIA589876:VID589878 UYE589876:UYH589878 UOI589876:UOL589878 UEM589876:UEP589878 TUQ589876:TUT589878 TKU589876:TKX589878 TAY589876:TBB589878 SRC589876:SRF589878 SHG589876:SHJ589878 RXK589876:RXN589878 RNO589876:RNR589878 RDS589876:RDV589878 QTW589876:QTZ589878 QKA589876:QKD589878 QAE589876:QAH589878 PQI589876:PQL589878 PGM589876:PGP589878 OWQ589876:OWT589878 OMU589876:OMX589878 OCY589876:ODB589878 NTC589876:NTF589878 NJG589876:NJJ589878 MZK589876:MZN589878 MPO589876:MPR589878 MFS589876:MFV589878 LVW589876:LVZ589878 LMA589876:LMD589878 LCE589876:LCH589878 KSI589876:KSL589878 KIM589876:KIP589878 JYQ589876:JYT589878 JOU589876:JOX589878 JEY589876:JFB589878 IVC589876:IVF589878 ILG589876:ILJ589878 IBK589876:IBN589878 HRO589876:HRR589878 HHS589876:HHV589878 GXW589876:GXZ589878 GOA589876:GOD589878 GEE589876:GEH589878 FUI589876:FUL589878 FKM589876:FKP589878 FAQ589876:FAT589878 EQU589876:EQX589878 EGY589876:EHB589878 DXC589876:DXF589878 DNG589876:DNJ589878 DDK589876:DDN589878 CTO589876:CTR589878 CJS589876:CJV589878 BZW589876:BZZ589878 BQA589876:BQD589878 BGE589876:BGH589878 AWI589876:AWL589878 AMM589876:AMP589878 ACQ589876:ACT589878 SU589876:SX589878 IY589876:JB589878 C589876:F589878 WVK524340:WVN524342 WLO524340:WLR524342 WBS524340:WBV524342 VRW524340:VRZ524342 VIA524340:VID524342 UYE524340:UYH524342 UOI524340:UOL524342 UEM524340:UEP524342 TUQ524340:TUT524342 TKU524340:TKX524342 TAY524340:TBB524342 SRC524340:SRF524342 SHG524340:SHJ524342 RXK524340:RXN524342 RNO524340:RNR524342 RDS524340:RDV524342 QTW524340:QTZ524342 QKA524340:QKD524342 QAE524340:QAH524342 PQI524340:PQL524342 PGM524340:PGP524342 OWQ524340:OWT524342 OMU524340:OMX524342 OCY524340:ODB524342 NTC524340:NTF524342 NJG524340:NJJ524342 MZK524340:MZN524342 MPO524340:MPR524342 MFS524340:MFV524342 LVW524340:LVZ524342 LMA524340:LMD524342 LCE524340:LCH524342 KSI524340:KSL524342 KIM524340:KIP524342 JYQ524340:JYT524342 JOU524340:JOX524342 JEY524340:JFB524342 IVC524340:IVF524342 ILG524340:ILJ524342 IBK524340:IBN524342 HRO524340:HRR524342 HHS524340:HHV524342 GXW524340:GXZ524342 GOA524340:GOD524342 GEE524340:GEH524342 FUI524340:FUL524342 FKM524340:FKP524342 FAQ524340:FAT524342 EQU524340:EQX524342 EGY524340:EHB524342 DXC524340:DXF524342 DNG524340:DNJ524342 DDK524340:DDN524342 CTO524340:CTR524342 CJS524340:CJV524342 BZW524340:BZZ524342 BQA524340:BQD524342 BGE524340:BGH524342 AWI524340:AWL524342 AMM524340:AMP524342 ACQ524340:ACT524342 SU524340:SX524342 IY524340:JB524342 C524340:F524342 WVK458804:WVN458806 WLO458804:WLR458806 WBS458804:WBV458806 VRW458804:VRZ458806 VIA458804:VID458806 UYE458804:UYH458806 UOI458804:UOL458806 UEM458804:UEP458806 TUQ458804:TUT458806 TKU458804:TKX458806 TAY458804:TBB458806 SRC458804:SRF458806 SHG458804:SHJ458806 RXK458804:RXN458806 RNO458804:RNR458806 RDS458804:RDV458806 QTW458804:QTZ458806 QKA458804:QKD458806 QAE458804:QAH458806 PQI458804:PQL458806 PGM458804:PGP458806 OWQ458804:OWT458806 OMU458804:OMX458806 OCY458804:ODB458806 NTC458804:NTF458806 NJG458804:NJJ458806 MZK458804:MZN458806 MPO458804:MPR458806 MFS458804:MFV458806 LVW458804:LVZ458806 LMA458804:LMD458806 LCE458804:LCH458806 KSI458804:KSL458806 KIM458804:KIP458806 JYQ458804:JYT458806 JOU458804:JOX458806 JEY458804:JFB458806 IVC458804:IVF458806 ILG458804:ILJ458806 IBK458804:IBN458806 HRO458804:HRR458806 HHS458804:HHV458806 GXW458804:GXZ458806 GOA458804:GOD458806 GEE458804:GEH458806 FUI458804:FUL458806 FKM458804:FKP458806 FAQ458804:FAT458806 EQU458804:EQX458806 EGY458804:EHB458806 DXC458804:DXF458806 DNG458804:DNJ458806 DDK458804:DDN458806 CTO458804:CTR458806 CJS458804:CJV458806 BZW458804:BZZ458806 BQA458804:BQD458806 BGE458804:BGH458806 AWI458804:AWL458806 AMM458804:AMP458806 ACQ458804:ACT458806 SU458804:SX458806 IY458804:JB458806 C458804:F458806 WVK393268:WVN393270 WLO393268:WLR393270 WBS393268:WBV393270 VRW393268:VRZ393270 VIA393268:VID393270 UYE393268:UYH393270 UOI393268:UOL393270 UEM393268:UEP393270 TUQ393268:TUT393270 TKU393268:TKX393270 TAY393268:TBB393270 SRC393268:SRF393270 SHG393268:SHJ393270 RXK393268:RXN393270 RNO393268:RNR393270 RDS393268:RDV393270 QTW393268:QTZ393270 QKA393268:QKD393270 QAE393268:QAH393270 PQI393268:PQL393270 PGM393268:PGP393270 OWQ393268:OWT393270 OMU393268:OMX393270 OCY393268:ODB393270 NTC393268:NTF393270 NJG393268:NJJ393270 MZK393268:MZN393270 MPO393268:MPR393270 MFS393268:MFV393270 LVW393268:LVZ393270 LMA393268:LMD393270 LCE393268:LCH393270 KSI393268:KSL393270 KIM393268:KIP393270 JYQ393268:JYT393270 JOU393268:JOX393270 JEY393268:JFB393270 IVC393268:IVF393270 ILG393268:ILJ393270 IBK393268:IBN393270 HRO393268:HRR393270 HHS393268:HHV393270 GXW393268:GXZ393270 GOA393268:GOD393270 GEE393268:GEH393270 FUI393268:FUL393270 FKM393268:FKP393270 FAQ393268:FAT393270 EQU393268:EQX393270 EGY393268:EHB393270 DXC393268:DXF393270 DNG393268:DNJ393270 DDK393268:DDN393270 CTO393268:CTR393270 CJS393268:CJV393270 BZW393268:BZZ393270 BQA393268:BQD393270 BGE393268:BGH393270 AWI393268:AWL393270 AMM393268:AMP393270 ACQ393268:ACT393270 SU393268:SX393270 IY393268:JB393270 C393268:F393270 WVK327732:WVN327734 WLO327732:WLR327734 WBS327732:WBV327734 VRW327732:VRZ327734 VIA327732:VID327734 UYE327732:UYH327734 UOI327732:UOL327734 UEM327732:UEP327734 TUQ327732:TUT327734 TKU327732:TKX327734 TAY327732:TBB327734 SRC327732:SRF327734 SHG327732:SHJ327734 RXK327732:RXN327734 RNO327732:RNR327734 RDS327732:RDV327734 QTW327732:QTZ327734 QKA327732:QKD327734 QAE327732:QAH327734 PQI327732:PQL327734 PGM327732:PGP327734 OWQ327732:OWT327734 OMU327732:OMX327734 OCY327732:ODB327734 NTC327732:NTF327734 NJG327732:NJJ327734 MZK327732:MZN327734 MPO327732:MPR327734 MFS327732:MFV327734 LVW327732:LVZ327734 LMA327732:LMD327734 LCE327732:LCH327734 KSI327732:KSL327734 KIM327732:KIP327734 JYQ327732:JYT327734 JOU327732:JOX327734 JEY327732:JFB327734 IVC327732:IVF327734 ILG327732:ILJ327734 IBK327732:IBN327734 HRO327732:HRR327734 HHS327732:HHV327734 GXW327732:GXZ327734 GOA327732:GOD327734 GEE327732:GEH327734 FUI327732:FUL327734 FKM327732:FKP327734 FAQ327732:FAT327734 EQU327732:EQX327734 EGY327732:EHB327734 DXC327732:DXF327734 DNG327732:DNJ327734 DDK327732:DDN327734 CTO327732:CTR327734 CJS327732:CJV327734 BZW327732:BZZ327734 BQA327732:BQD327734 BGE327732:BGH327734 AWI327732:AWL327734 AMM327732:AMP327734 ACQ327732:ACT327734 SU327732:SX327734 IY327732:JB327734 C327732:F327734 WVK262196:WVN262198 WLO262196:WLR262198 WBS262196:WBV262198 VRW262196:VRZ262198 VIA262196:VID262198 UYE262196:UYH262198 UOI262196:UOL262198 UEM262196:UEP262198 TUQ262196:TUT262198 TKU262196:TKX262198 TAY262196:TBB262198 SRC262196:SRF262198 SHG262196:SHJ262198 RXK262196:RXN262198 RNO262196:RNR262198 RDS262196:RDV262198 QTW262196:QTZ262198 QKA262196:QKD262198 QAE262196:QAH262198 PQI262196:PQL262198 PGM262196:PGP262198 OWQ262196:OWT262198 OMU262196:OMX262198 OCY262196:ODB262198 NTC262196:NTF262198 NJG262196:NJJ262198 MZK262196:MZN262198 MPO262196:MPR262198 MFS262196:MFV262198 LVW262196:LVZ262198 LMA262196:LMD262198 LCE262196:LCH262198 KSI262196:KSL262198 KIM262196:KIP262198 JYQ262196:JYT262198 JOU262196:JOX262198 JEY262196:JFB262198 IVC262196:IVF262198 ILG262196:ILJ262198 IBK262196:IBN262198 HRO262196:HRR262198 HHS262196:HHV262198 GXW262196:GXZ262198 GOA262196:GOD262198 GEE262196:GEH262198 FUI262196:FUL262198 FKM262196:FKP262198 FAQ262196:FAT262198 EQU262196:EQX262198 EGY262196:EHB262198 DXC262196:DXF262198 DNG262196:DNJ262198 DDK262196:DDN262198 CTO262196:CTR262198 CJS262196:CJV262198 BZW262196:BZZ262198 BQA262196:BQD262198 BGE262196:BGH262198 AWI262196:AWL262198 AMM262196:AMP262198 ACQ262196:ACT262198 SU262196:SX262198 IY262196:JB262198 C262196:F262198 WVK196660:WVN196662 WLO196660:WLR196662 WBS196660:WBV196662 VRW196660:VRZ196662 VIA196660:VID196662 UYE196660:UYH196662 UOI196660:UOL196662 UEM196660:UEP196662 TUQ196660:TUT196662 TKU196660:TKX196662 TAY196660:TBB196662 SRC196660:SRF196662 SHG196660:SHJ196662 RXK196660:RXN196662 RNO196660:RNR196662 RDS196660:RDV196662 QTW196660:QTZ196662 QKA196660:QKD196662 QAE196660:QAH196662 PQI196660:PQL196662 PGM196660:PGP196662 OWQ196660:OWT196662 OMU196660:OMX196662 OCY196660:ODB196662 NTC196660:NTF196662 NJG196660:NJJ196662 MZK196660:MZN196662 MPO196660:MPR196662 MFS196660:MFV196662 LVW196660:LVZ196662 LMA196660:LMD196662 LCE196660:LCH196662 KSI196660:KSL196662 KIM196660:KIP196662 JYQ196660:JYT196662 JOU196660:JOX196662 JEY196660:JFB196662 IVC196660:IVF196662 ILG196660:ILJ196662 IBK196660:IBN196662 HRO196660:HRR196662 HHS196660:HHV196662 GXW196660:GXZ196662 GOA196660:GOD196662 GEE196660:GEH196662 FUI196660:FUL196662 FKM196660:FKP196662 FAQ196660:FAT196662 EQU196660:EQX196662 EGY196660:EHB196662 DXC196660:DXF196662 DNG196660:DNJ196662 DDK196660:DDN196662 CTO196660:CTR196662 CJS196660:CJV196662 BZW196660:BZZ196662 BQA196660:BQD196662 BGE196660:BGH196662 AWI196660:AWL196662 AMM196660:AMP196662 ACQ196660:ACT196662 SU196660:SX196662 IY196660:JB196662 C196660:F196662 WVK131124:WVN131126 WLO131124:WLR131126 WBS131124:WBV131126 VRW131124:VRZ131126 VIA131124:VID131126 UYE131124:UYH131126 UOI131124:UOL131126 UEM131124:UEP131126 TUQ131124:TUT131126 TKU131124:TKX131126 TAY131124:TBB131126 SRC131124:SRF131126 SHG131124:SHJ131126 RXK131124:RXN131126 RNO131124:RNR131126 RDS131124:RDV131126 QTW131124:QTZ131126 QKA131124:QKD131126 QAE131124:QAH131126 PQI131124:PQL131126 PGM131124:PGP131126 OWQ131124:OWT131126 OMU131124:OMX131126 OCY131124:ODB131126 NTC131124:NTF131126 NJG131124:NJJ131126 MZK131124:MZN131126 MPO131124:MPR131126 MFS131124:MFV131126 LVW131124:LVZ131126 LMA131124:LMD131126 LCE131124:LCH131126 KSI131124:KSL131126 KIM131124:KIP131126 JYQ131124:JYT131126 JOU131124:JOX131126 JEY131124:JFB131126 IVC131124:IVF131126 ILG131124:ILJ131126 IBK131124:IBN131126 HRO131124:HRR131126 HHS131124:HHV131126 GXW131124:GXZ131126 GOA131124:GOD131126 GEE131124:GEH131126 FUI131124:FUL131126 FKM131124:FKP131126 FAQ131124:FAT131126 EQU131124:EQX131126 EGY131124:EHB131126 DXC131124:DXF131126 DNG131124:DNJ131126 DDK131124:DDN131126 CTO131124:CTR131126 CJS131124:CJV131126 BZW131124:BZZ131126 BQA131124:BQD131126 BGE131124:BGH131126 AWI131124:AWL131126 AMM131124:AMP131126 ACQ131124:ACT131126 SU131124:SX131126 IY131124:JB131126 C131124:F131126 WVK65588:WVN65590 WLO65588:WLR65590 WBS65588:WBV65590 VRW65588:VRZ65590 VIA65588:VID65590 UYE65588:UYH65590 UOI65588:UOL65590 UEM65588:UEP65590 TUQ65588:TUT65590 TKU65588:TKX65590 TAY65588:TBB65590 SRC65588:SRF65590 SHG65588:SHJ65590 RXK65588:RXN65590 RNO65588:RNR65590 RDS65588:RDV65590 QTW65588:QTZ65590 QKA65588:QKD65590 QAE65588:QAH65590 PQI65588:PQL65590 PGM65588:PGP65590 OWQ65588:OWT65590 OMU65588:OMX65590 OCY65588:ODB65590 NTC65588:NTF65590 NJG65588:NJJ65590 MZK65588:MZN65590 MPO65588:MPR65590 MFS65588:MFV65590 LVW65588:LVZ65590 LMA65588:LMD65590 LCE65588:LCH65590 KSI65588:KSL65590 KIM65588:KIP65590 JYQ65588:JYT65590 JOU65588:JOX65590 JEY65588:JFB65590 IVC65588:IVF65590 ILG65588:ILJ65590 IBK65588:IBN65590 HRO65588:HRR65590 HHS65588:HHV65590 GXW65588:GXZ65590 GOA65588:GOD65590 GEE65588:GEH65590 FUI65588:FUL65590 FKM65588:FKP65590 FAQ65588:FAT65590 EQU65588:EQX65590 EGY65588:EHB65590 DXC65588:DXF65590 DNG65588:DNJ65590 DDK65588:DDN65590 CTO65588:CTR65590 CJS65588:CJV65590 BZW65588:BZZ65590 BQA65588:BQD65590 BGE65588:BGH65590 AWI65588:AWL65590 AMM65588:AMP65590 ACQ65588:ACT65590 SU65588:SX65590 IY65588:JB65590 C65588:F65590 WVK63:WVN65 WLO63:WLR65 WBS63:WBV65 VRW63:VRZ65 VIA63:VID65 UYE63:UYH65 UOI63:UOL65 UEM63:UEP65 TUQ63:TUT65 TKU63:TKX65 TAY63:TBB65 SRC63:SRF65 SHG63:SHJ65 RXK63:RXN65 RNO63:RNR65 RDS63:RDV65 QTW63:QTZ65 QKA63:QKD65 QAE63:QAH65 PQI63:PQL65 PGM63:PGP65 OWQ63:OWT65 OMU63:OMX65 OCY63:ODB65 NTC63:NTF65 NJG63:NJJ65 MZK63:MZN65 MPO63:MPR65 MFS63:MFV65 LVW63:LVZ65 LMA63:LMD65 LCE63:LCH65 KSI63:KSL65 KIM63:KIP65 JYQ63:JYT65 JOU63:JOX65 JEY63:JFB65 IVC63:IVF65 ILG63:ILJ65 IBK63:IBN65 HRO63:HRR65 HHS63:HHV65 GXW63:GXZ65 GOA63:GOD65 GEE63:GEH65 FUI63:FUL65 FKM63:FKP65 FAQ63:FAT65 EQU63:EQX65 EGY63:EHB65 DXC63:DXF65 DNG63:DNJ65 DDK63:DDN65 CTO63:CTR65 CJS63:CJV65 BZW63:BZZ65 BQA63:BQD65 BGE63:BGH65 AWI63:AWL65 AMM63:AMP65 ACQ63:ACT65 SU63:SX65 IY63:JB65 C63:F65 WVN983055:WVN983056 WLR983055:WLR983056 WBV983055:WBV983056 VRZ983055:VRZ983056 VID983055:VID983056 UYH983055:UYH983056 UOL983055:UOL983056 UEP983055:UEP983056 TUT983055:TUT983056 TKX983055:TKX983056 TBB983055:TBB983056 SRF983055:SRF983056 SHJ983055:SHJ983056 RXN983055:RXN983056 RNR983055:RNR983056 RDV983055:RDV983056 QTZ983055:QTZ983056 QKD983055:QKD983056 QAH983055:QAH983056 PQL983055:PQL983056 PGP983055:PGP983056 OWT983055:OWT983056 OMX983055:OMX983056 ODB983055:ODB983056 NTF983055:NTF983056 NJJ983055:NJJ983056 MZN983055:MZN983056 MPR983055:MPR983056 MFV983055:MFV983056 LVZ983055:LVZ983056 LMD983055:LMD983056 LCH983055:LCH983056 KSL983055:KSL983056 KIP983055:KIP983056 JYT983055:JYT983056 JOX983055:JOX983056 JFB983055:JFB983056 IVF983055:IVF983056 ILJ983055:ILJ983056 IBN983055:IBN983056 HRR983055:HRR983056 HHV983055:HHV983056 GXZ983055:GXZ983056 GOD983055:GOD983056 GEH983055:GEH983056 FUL983055:FUL983056 FKP983055:FKP983056 FAT983055:FAT983056 EQX983055:EQX983056 EHB983055:EHB983056 DXF983055:DXF983056 DNJ983055:DNJ983056 DDN983055:DDN983056 CTR983055:CTR983056 CJV983055:CJV983056 BZZ983055:BZZ983056 BQD983055:BQD983056 BGH983055:BGH983056 AWL983055:AWL983056 AMP983055:AMP983056 ACT983055:ACT983056 SX983055:SX983056 JB983055:JB983056 F983055:F983056 WVN917519:WVN917520 WLR917519:WLR917520 WBV917519:WBV917520 VRZ917519:VRZ917520 VID917519:VID917520 UYH917519:UYH917520 UOL917519:UOL917520 UEP917519:UEP917520 TUT917519:TUT917520 TKX917519:TKX917520 TBB917519:TBB917520 SRF917519:SRF917520 SHJ917519:SHJ917520 RXN917519:RXN917520 RNR917519:RNR917520 RDV917519:RDV917520 QTZ917519:QTZ917520 QKD917519:QKD917520 QAH917519:QAH917520 PQL917519:PQL917520 PGP917519:PGP917520 OWT917519:OWT917520 OMX917519:OMX917520 ODB917519:ODB917520 NTF917519:NTF917520 NJJ917519:NJJ917520 MZN917519:MZN917520 MPR917519:MPR917520 MFV917519:MFV917520 LVZ917519:LVZ917520 LMD917519:LMD917520 LCH917519:LCH917520 KSL917519:KSL917520 KIP917519:KIP917520 JYT917519:JYT917520 JOX917519:JOX917520 JFB917519:JFB917520 IVF917519:IVF917520 ILJ917519:ILJ917520 IBN917519:IBN917520 HRR917519:HRR917520 HHV917519:HHV917520 GXZ917519:GXZ917520 GOD917519:GOD917520 GEH917519:GEH917520 FUL917519:FUL917520 FKP917519:FKP917520 FAT917519:FAT917520 EQX917519:EQX917520 EHB917519:EHB917520 DXF917519:DXF917520 DNJ917519:DNJ917520 DDN917519:DDN917520 CTR917519:CTR917520 CJV917519:CJV917520 BZZ917519:BZZ917520 BQD917519:BQD917520 BGH917519:BGH917520 AWL917519:AWL917520 AMP917519:AMP917520 ACT917519:ACT917520 SX917519:SX917520 JB917519:JB917520 F917519:F917520 WVN851983:WVN851984 WLR851983:WLR851984 WBV851983:WBV851984 VRZ851983:VRZ851984 VID851983:VID851984 UYH851983:UYH851984 UOL851983:UOL851984 UEP851983:UEP851984 TUT851983:TUT851984 TKX851983:TKX851984 TBB851983:TBB851984 SRF851983:SRF851984 SHJ851983:SHJ851984 RXN851983:RXN851984 RNR851983:RNR851984 RDV851983:RDV851984 QTZ851983:QTZ851984 QKD851983:QKD851984 QAH851983:QAH851984 PQL851983:PQL851984 PGP851983:PGP851984 OWT851983:OWT851984 OMX851983:OMX851984 ODB851983:ODB851984 NTF851983:NTF851984 NJJ851983:NJJ851984 MZN851983:MZN851984 MPR851983:MPR851984 MFV851983:MFV851984 LVZ851983:LVZ851984 LMD851983:LMD851984 LCH851983:LCH851984 KSL851983:KSL851984 KIP851983:KIP851984 JYT851983:JYT851984 JOX851983:JOX851984 JFB851983:JFB851984 IVF851983:IVF851984 ILJ851983:ILJ851984 IBN851983:IBN851984 HRR851983:HRR851984 HHV851983:HHV851984 GXZ851983:GXZ851984 GOD851983:GOD851984 GEH851983:GEH851984 FUL851983:FUL851984 FKP851983:FKP851984 FAT851983:FAT851984 EQX851983:EQX851984 EHB851983:EHB851984 DXF851983:DXF851984 DNJ851983:DNJ851984 DDN851983:DDN851984 CTR851983:CTR851984 CJV851983:CJV851984 BZZ851983:BZZ851984 BQD851983:BQD851984 BGH851983:BGH851984 AWL851983:AWL851984 AMP851983:AMP851984 ACT851983:ACT851984 SX851983:SX851984 JB851983:JB851984 F851983:F851984 WVN786447:WVN786448 WLR786447:WLR786448 WBV786447:WBV786448 VRZ786447:VRZ786448 VID786447:VID786448 UYH786447:UYH786448 UOL786447:UOL786448 UEP786447:UEP786448 TUT786447:TUT786448 TKX786447:TKX786448 TBB786447:TBB786448 SRF786447:SRF786448 SHJ786447:SHJ786448 RXN786447:RXN786448 RNR786447:RNR786448 RDV786447:RDV786448 QTZ786447:QTZ786448 QKD786447:QKD786448 QAH786447:QAH786448 PQL786447:PQL786448 PGP786447:PGP786448 OWT786447:OWT786448 OMX786447:OMX786448 ODB786447:ODB786448 NTF786447:NTF786448 NJJ786447:NJJ786448 MZN786447:MZN786448 MPR786447:MPR786448 MFV786447:MFV786448 LVZ786447:LVZ786448 LMD786447:LMD786448 LCH786447:LCH786448 KSL786447:KSL786448 KIP786447:KIP786448 JYT786447:JYT786448 JOX786447:JOX786448 JFB786447:JFB786448 IVF786447:IVF786448 ILJ786447:ILJ786448 IBN786447:IBN786448 HRR786447:HRR786448 HHV786447:HHV786448 GXZ786447:GXZ786448 GOD786447:GOD786448 GEH786447:GEH786448 FUL786447:FUL786448 FKP786447:FKP786448 FAT786447:FAT786448 EQX786447:EQX786448 EHB786447:EHB786448 DXF786447:DXF786448 DNJ786447:DNJ786448 DDN786447:DDN786448 CTR786447:CTR786448 CJV786447:CJV786448 BZZ786447:BZZ786448 BQD786447:BQD786448 BGH786447:BGH786448 AWL786447:AWL786448 AMP786447:AMP786448 ACT786447:ACT786448 SX786447:SX786448 JB786447:JB786448 F786447:F786448 WVN720911:WVN720912 WLR720911:WLR720912 WBV720911:WBV720912 VRZ720911:VRZ720912 VID720911:VID720912 UYH720911:UYH720912 UOL720911:UOL720912 UEP720911:UEP720912 TUT720911:TUT720912 TKX720911:TKX720912 TBB720911:TBB720912 SRF720911:SRF720912 SHJ720911:SHJ720912 RXN720911:RXN720912 RNR720911:RNR720912 RDV720911:RDV720912 QTZ720911:QTZ720912 QKD720911:QKD720912 QAH720911:QAH720912 PQL720911:PQL720912 PGP720911:PGP720912 OWT720911:OWT720912 OMX720911:OMX720912 ODB720911:ODB720912 NTF720911:NTF720912 NJJ720911:NJJ720912 MZN720911:MZN720912 MPR720911:MPR720912 MFV720911:MFV720912 LVZ720911:LVZ720912 LMD720911:LMD720912 LCH720911:LCH720912 KSL720911:KSL720912 KIP720911:KIP720912 JYT720911:JYT720912 JOX720911:JOX720912 JFB720911:JFB720912 IVF720911:IVF720912 ILJ720911:ILJ720912 IBN720911:IBN720912 HRR720911:HRR720912 HHV720911:HHV720912 GXZ720911:GXZ720912 GOD720911:GOD720912 GEH720911:GEH720912 FUL720911:FUL720912 FKP720911:FKP720912 FAT720911:FAT720912 EQX720911:EQX720912 EHB720911:EHB720912 DXF720911:DXF720912 DNJ720911:DNJ720912 DDN720911:DDN720912 CTR720911:CTR720912 CJV720911:CJV720912 BZZ720911:BZZ720912 BQD720911:BQD720912 BGH720911:BGH720912 AWL720911:AWL720912 AMP720911:AMP720912 ACT720911:ACT720912 SX720911:SX720912 JB720911:JB720912 F720911:F720912 WVN655375:WVN655376 WLR655375:WLR655376 WBV655375:WBV655376 VRZ655375:VRZ655376 VID655375:VID655376 UYH655375:UYH655376 UOL655375:UOL655376 UEP655375:UEP655376 TUT655375:TUT655376 TKX655375:TKX655376 TBB655375:TBB655376 SRF655375:SRF655376 SHJ655375:SHJ655376 RXN655375:RXN655376 RNR655375:RNR655376 RDV655375:RDV655376 QTZ655375:QTZ655376 QKD655375:QKD655376 QAH655375:QAH655376 PQL655375:PQL655376 PGP655375:PGP655376 OWT655375:OWT655376 OMX655375:OMX655376 ODB655375:ODB655376 NTF655375:NTF655376 NJJ655375:NJJ655376 MZN655375:MZN655376 MPR655375:MPR655376 MFV655375:MFV655376 LVZ655375:LVZ655376 LMD655375:LMD655376 LCH655375:LCH655376 KSL655375:KSL655376 KIP655375:KIP655376 JYT655375:JYT655376 JOX655375:JOX655376 JFB655375:JFB655376 IVF655375:IVF655376 ILJ655375:ILJ655376 IBN655375:IBN655376 HRR655375:HRR655376 HHV655375:HHV655376 GXZ655375:GXZ655376 GOD655375:GOD655376 GEH655375:GEH655376 FUL655375:FUL655376 FKP655375:FKP655376 FAT655375:FAT655376 EQX655375:EQX655376 EHB655375:EHB655376 DXF655375:DXF655376 DNJ655375:DNJ655376 DDN655375:DDN655376 CTR655375:CTR655376 CJV655375:CJV655376 BZZ655375:BZZ655376 BQD655375:BQD655376 BGH655375:BGH655376 AWL655375:AWL655376 AMP655375:AMP655376 ACT655375:ACT655376 SX655375:SX655376 JB655375:JB655376 F655375:F655376 WVN589839:WVN589840 WLR589839:WLR589840 WBV589839:WBV589840 VRZ589839:VRZ589840 VID589839:VID589840 UYH589839:UYH589840 UOL589839:UOL589840 UEP589839:UEP589840 TUT589839:TUT589840 TKX589839:TKX589840 TBB589839:TBB589840 SRF589839:SRF589840 SHJ589839:SHJ589840 RXN589839:RXN589840 RNR589839:RNR589840 RDV589839:RDV589840 QTZ589839:QTZ589840 QKD589839:QKD589840 QAH589839:QAH589840 PQL589839:PQL589840 PGP589839:PGP589840 OWT589839:OWT589840 OMX589839:OMX589840 ODB589839:ODB589840 NTF589839:NTF589840 NJJ589839:NJJ589840 MZN589839:MZN589840 MPR589839:MPR589840 MFV589839:MFV589840 LVZ589839:LVZ589840 LMD589839:LMD589840 LCH589839:LCH589840 KSL589839:KSL589840 KIP589839:KIP589840 JYT589839:JYT589840 JOX589839:JOX589840 JFB589839:JFB589840 IVF589839:IVF589840 ILJ589839:ILJ589840 IBN589839:IBN589840 HRR589839:HRR589840 HHV589839:HHV589840 GXZ589839:GXZ589840 GOD589839:GOD589840 GEH589839:GEH589840 FUL589839:FUL589840 FKP589839:FKP589840 FAT589839:FAT589840 EQX589839:EQX589840 EHB589839:EHB589840 DXF589839:DXF589840 DNJ589839:DNJ589840 DDN589839:DDN589840 CTR589839:CTR589840 CJV589839:CJV589840 BZZ589839:BZZ589840 BQD589839:BQD589840 BGH589839:BGH589840 AWL589839:AWL589840 AMP589839:AMP589840 ACT589839:ACT589840 SX589839:SX589840 JB589839:JB589840 F589839:F589840 WVN524303:WVN524304 WLR524303:WLR524304 WBV524303:WBV524304 VRZ524303:VRZ524304 VID524303:VID524304 UYH524303:UYH524304 UOL524303:UOL524304 UEP524303:UEP524304 TUT524303:TUT524304 TKX524303:TKX524304 TBB524303:TBB524304 SRF524303:SRF524304 SHJ524303:SHJ524304 RXN524303:RXN524304 RNR524303:RNR524304 RDV524303:RDV524304 QTZ524303:QTZ524304 QKD524303:QKD524304 QAH524303:QAH524304 PQL524303:PQL524304 PGP524303:PGP524304 OWT524303:OWT524304 OMX524303:OMX524304 ODB524303:ODB524304 NTF524303:NTF524304 NJJ524303:NJJ524304 MZN524303:MZN524304 MPR524303:MPR524304 MFV524303:MFV524304 LVZ524303:LVZ524304 LMD524303:LMD524304 LCH524303:LCH524304 KSL524303:KSL524304 KIP524303:KIP524304 JYT524303:JYT524304 JOX524303:JOX524304 JFB524303:JFB524304 IVF524303:IVF524304 ILJ524303:ILJ524304 IBN524303:IBN524304 HRR524303:HRR524304 HHV524303:HHV524304 GXZ524303:GXZ524304 GOD524303:GOD524304 GEH524303:GEH524304 FUL524303:FUL524304 FKP524303:FKP524304 FAT524303:FAT524304 EQX524303:EQX524304 EHB524303:EHB524304 DXF524303:DXF524304 DNJ524303:DNJ524304 DDN524303:DDN524304 CTR524303:CTR524304 CJV524303:CJV524304 BZZ524303:BZZ524304 BQD524303:BQD524304 BGH524303:BGH524304 AWL524303:AWL524304 AMP524303:AMP524304 ACT524303:ACT524304 SX524303:SX524304 JB524303:JB524304 F524303:F524304 WVN458767:WVN458768 WLR458767:WLR458768 WBV458767:WBV458768 VRZ458767:VRZ458768 VID458767:VID458768 UYH458767:UYH458768 UOL458767:UOL458768 UEP458767:UEP458768 TUT458767:TUT458768 TKX458767:TKX458768 TBB458767:TBB458768 SRF458767:SRF458768 SHJ458767:SHJ458768 RXN458767:RXN458768 RNR458767:RNR458768 RDV458767:RDV458768 QTZ458767:QTZ458768 QKD458767:QKD458768 QAH458767:QAH458768 PQL458767:PQL458768 PGP458767:PGP458768 OWT458767:OWT458768 OMX458767:OMX458768 ODB458767:ODB458768 NTF458767:NTF458768 NJJ458767:NJJ458768 MZN458767:MZN458768 MPR458767:MPR458768 MFV458767:MFV458768 LVZ458767:LVZ458768 LMD458767:LMD458768 LCH458767:LCH458768 KSL458767:KSL458768 KIP458767:KIP458768 JYT458767:JYT458768 JOX458767:JOX458768 JFB458767:JFB458768 IVF458767:IVF458768 ILJ458767:ILJ458768 IBN458767:IBN458768 HRR458767:HRR458768 HHV458767:HHV458768 GXZ458767:GXZ458768 GOD458767:GOD458768 GEH458767:GEH458768 FUL458767:FUL458768 FKP458767:FKP458768 FAT458767:FAT458768 EQX458767:EQX458768 EHB458767:EHB458768 DXF458767:DXF458768 DNJ458767:DNJ458768 DDN458767:DDN458768 CTR458767:CTR458768 CJV458767:CJV458768 BZZ458767:BZZ458768 BQD458767:BQD458768 BGH458767:BGH458768 AWL458767:AWL458768 AMP458767:AMP458768 ACT458767:ACT458768 SX458767:SX458768 JB458767:JB458768 F458767:F458768 WVN393231:WVN393232 WLR393231:WLR393232 WBV393231:WBV393232 VRZ393231:VRZ393232 VID393231:VID393232 UYH393231:UYH393232 UOL393231:UOL393232 UEP393231:UEP393232 TUT393231:TUT393232 TKX393231:TKX393232 TBB393231:TBB393232 SRF393231:SRF393232 SHJ393231:SHJ393232 RXN393231:RXN393232 RNR393231:RNR393232 RDV393231:RDV393232 QTZ393231:QTZ393232 QKD393231:QKD393232 QAH393231:QAH393232 PQL393231:PQL393232 PGP393231:PGP393232 OWT393231:OWT393232 OMX393231:OMX393232 ODB393231:ODB393232 NTF393231:NTF393232 NJJ393231:NJJ393232 MZN393231:MZN393232 MPR393231:MPR393232 MFV393231:MFV393232 LVZ393231:LVZ393232 LMD393231:LMD393232 LCH393231:LCH393232 KSL393231:KSL393232 KIP393231:KIP393232 JYT393231:JYT393232 JOX393231:JOX393232 JFB393231:JFB393232 IVF393231:IVF393232 ILJ393231:ILJ393232 IBN393231:IBN393232 HRR393231:HRR393232 HHV393231:HHV393232 GXZ393231:GXZ393232 GOD393231:GOD393232 GEH393231:GEH393232 FUL393231:FUL393232 FKP393231:FKP393232 FAT393231:FAT393232 EQX393231:EQX393232 EHB393231:EHB393232 DXF393231:DXF393232 DNJ393231:DNJ393232 DDN393231:DDN393232 CTR393231:CTR393232 CJV393231:CJV393232 BZZ393231:BZZ393232 BQD393231:BQD393232 BGH393231:BGH393232 AWL393231:AWL393232 AMP393231:AMP393232 ACT393231:ACT393232 SX393231:SX393232 JB393231:JB393232 F393231:F393232 WVN327695:WVN327696 WLR327695:WLR327696 WBV327695:WBV327696 VRZ327695:VRZ327696 VID327695:VID327696 UYH327695:UYH327696 UOL327695:UOL327696 UEP327695:UEP327696 TUT327695:TUT327696 TKX327695:TKX327696 TBB327695:TBB327696 SRF327695:SRF327696 SHJ327695:SHJ327696 RXN327695:RXN327696 RNR327695:RNR327696 RDV327695:RDV327696 QTZ327695:QTZ327696 QKD327695:QKD327696 QAH327695:QAH327696 PQL327695:PQL327696 PGP327695:PGP327696 OWT327695:OWT327696 OMX327695:OMX327696 ODB327695:ODB327696 NTF327695:NTF327696 NJJ327695:NJJ327696 MZN327695:MZN327696 MPR327695:MPR327696 MFV327695:MFV327696 LVZ327695:LVZ327696 LMD327695:LMD327696 LCH327695:LCH327696 KSL327695:KSL327696 KIP327695:KIP327696 JYT327695:JYT327696 JOX327695:JOX327696 JFB327695:JFB327696 IVF327695:IVF327696 ILJ327695:ILJ327696 IBN327695:IBN327696 HRR327695:HRR327696 HHV327695:HHV327696 GXZ327695:GXZ327696 GOD327695:GOD327696 GEH327695:GEH327696 FUL327695:FUL327696 FKP327695:FKP327696 FAT327695:FAT327696 EQX327695:EQX327696 EHB327695:EHB327696 DXF327695:DXF327696 DNJ327695:DNJ327696 DDN327695:DDN327696 CTR327695:CTR327696 CJV327695:CJV327696 BZZ327695:BZZ327696 BQD327695:BQD327696 BGH327695:BGH327696 AWL327695:AWL327696 AMP327695:AMP327696 ACT327695:ACT327696 SX327695:SX327696 JB327695:JB327696 F327695:F327696 WVN262159:WVN262160 WLR262159:WLR262160 WBV262159:WBV262160 VRZ262159:VRZ262160 VID262159:VID262160 UYH262159:UYH262160 UOL262159:UOL262160 UEP262159:UEP262160 TUT262159:TUT262160 TKX262159:TKX262160 TBB262159:TBB262160 SRF262159:SRF262160 SHJ262159:SHJ262160 RXN262159:RXN262160 RNR262159:RNR262160 RDV262159:RDV262160 QTZ262159:QTZ262160 QKD262159:QKD262160 QAH262159:QAH262160 PQL262159:PQL262160 PGP262159:PGP262160 OWT262159:OWT262160 OMX262159:OMX262160 ODB262159:ODB262160 NTF262159:NTF262160 NJJ262159:NJJ262160 MZN262159:MZN262160 MPR262159:MPR262160 MFV262159:MFV262160 LVZ262159:LVZ262160 LMD262159:LMD262160 LCH262159:LCH262160 KSL262159:KSL262160 KIP262159:KIP262160 JYT262159:JYT262160 JOX262159:JOX262160 JFB262159:JFB262160 IVF262159:IVF262160 ILJ262159:ILJ262160 IBN262159:IBN262160 HRR262159:HRR262160 HHV262159:HHV262160 GXZ262159:GXZ262160 GOD262159:GOD262160 GEH262159:GEH262160 FUL262159:FUL262160 FKP262159:FKP262160 FAT262159:FAT262160 EQX262159:EQX262160 EHB262159:EHB262160 DXF262159:DXF262160 DNJ262159:DNJ262160 DDN262159:DDN262160 CTR262159:CTR262160 CJV262159:CJV262160 BZZ262159:BZZ262160 BQD262159:BQD262160 BGH262159:BGH262160 AWL262159:AWL262160 AMP262159:AMP262160 ACT262159:ACT262160 SX262159:SX262160 JB262159:JB262160 F262159:F262160 WVN196623:WVN196624 WLR196623:WLR196624 WBV196623:WBV196624 VRZ196623:VRZ196624 VID196623:VID196624 UYH196623:UYH196624 UOL196623:UOL196624 UEP196623:UEP196624 TUT196623:TUT196624 TKX196623:TKX196624 TBB196623:TBB196624 SRF196623:SRF196624 SHJ196623:SHJ196624 RXN196623:RXN196624 RNR196623:RNR196624 RDV196623:RDV196624 QTZ196623:QTZ196624 QKD196623:QKD196624 QAH196623:QAH196624 PQL196623:PQL196624 PGP196623:PGP196624 OWT196623:OWT196624 OMX196623:OMX196624 ODB196623:ODB196624 NTF196623:NTF196624 NJJ196623:NJJ196624 MZN196623:MZN196624 MPR196623:MPR196624 MFV196623:MFV196624 LVZ196623:LVZ196624 LMD196623:LMD196624 LCH196623:LCH196624 KSL196623:KSL196624 KIP196623:KIP196624 JYT196623:JYT196624 JOX196623:JOX196624 JFB196623:JFB196624 IVF196623:IVF196624 ILJ196623:ILJ196624 IBN196623:IBN196624 HRR196623:HRR196624 HHV196623:HHV196624 GXZ196623:GXZ196624 GOD196623:GOD196624 GEH196623:GEH196624 FUL196623:FUL196624 FKP196623:FKP196624 FAT196623:FAT196624 EQX196623:EQX196624 EHB196623:EHB196624 DXF196623:DXF196624 DNJ196623:DNJ196624 DDN196623:DDN196624 CTR196623:CTR196624 CJV196623:CJV196624 BZZ196623:BZZ196624 BQD196623:BQD196624 BGH196623:BGH196624 AWL196623:AWL196624 AMP196623:AMP196624 ACT196623:ACT196624 SX196623:SX196624 JB196623:JB196624 F196623:F196624 WVN131087:WVN131088 WLR131087:WLR131088 WBV131087:WBV131088 VRZ131087:VRZ131088 VID131087:VID131088 UYH131087:UYH131088 UOL131087:UOL131088 UEP131087:UEP131088 TUT131087:TUT131088 TKX131087:TKX131088 TBB131087:TBB131088 SRF131087:SRF131088 SHJ131087:SHJ131088 RXN131087:RXN131088 RNR131087:RNR131088 RDV131087:RDV131088 QTZ131087:QTZ131088 QKD131087:QKD131088 QAH131087:QAH131088 PQL131087:PQL131088 PGP131087:PGP131088 OWT131087:OWT131088 OMX131087:OMX131088 ODB131087:ODB131088 NTF131087:NTF131088 NJJ131087:NJJ131088 MZN131087:MZN131088 MPR131087:MPR131088 MFV131087:MFV131088 LVZ131087:LVZ131088 LMD131087:LMD131088 LCH131087:LCH131088 KSL131087:KSL131088 KIP131087:KIP131088 JYT131087:JYT131088 JOX131087:JOX131088 JFB131087:JFB131088 IVF131087:IVF131088 ILJ131087:ILJ131088 IBN131087:IBN131088 HRR131087:HRR131088 HHV131087:HHV131088 GXZ131087:GXZ131088 GOD131087:GOD131088 GEH131087:GEH131088 FUL131087:FUL131088 FKP131087:FKP131088 FAT131087:FAT131088 EQX131087:EQX131088 EHB131087:EHB131088 DXF131087:DXF131088 DNJ131087:DNJ131088 DDN131087:DDN131088 CTR131087:CTR131088 CJV131087:CJV131088 BZZ131087:BZZ131088 BQD131087:BQD131088 BGH131087:BGH131088 AWL131087:AWL131088 AMP131087:AMP131088 ACT131087:ACT131088 SX131087:SX131088 JB131087:JB131088 F131087:F131088 WVN65551:WVN65552 WLR65551:WLR65552 WBV65551:WBV65552 VRZ65551:VRZ65552 VID65551:VID65552 UYH65551:UYH65552 UOL65551:UOL65552 UEP65551:UEP65552 TUT65551:TUT65552 TKX65551:TKX65552 TBB65551:TBB65552 SRF65551:SRF65552 SHJ65551:SHJ65552 RXN65551:RXN65552 RNR65551:RNR65552 RDV65551:RDV65552 QTZ65551:QTZ65552 QKD65551:QKD65552 QAH65551:QAH65552 PQL65551:PQL65552 PGP65551:PGP65552 OWT65551:OWT65552 OMX65551:OMX65552 ODB65551:ODB65552 NTF65551:NTF65552 NJJ65551:NJJ65552 MZN65551:MZN65552 MPR65551:MPR65552 MFV65551:MFV65552 LVZ65551:LVZ65552 LMD65551:LMD65552 LCH65551:LCH65552 KSL65551:KSL65552 KIP65551:KIP65552 JYT65551:JYT65552 JOX65551:JOX65552 JFB65551:JFB65552 IVF65551:IVF65552 ILJ65551:ILJ65552 IBN65551:IBN65552 HRR65551:HRR65552 HHV65551:HHV65552 GXZ65551:GXZ65552 GOD65551:GOD65552 GEH65551:GEH65552 FUL65551:FUL65552 FKP65551:FKP65552 FAT65551:FAT65552 EQX65551:EQX65552 EHB65551:EHB65552 DXF65551:DXF65552 DNJ65551:DNJ65552 DDN65551:DDN65552 CTR65551:CTR65552 CJV65551:CJV65552 BZZ65551:BZZ65552 BQD65551:BQD65552 BGH65551:BGH65552 AWL65551:AWL65552 AMP65551:AMP65552 ACT65551:ACT65552 SX65551:SX65552 JB65551:JB65552 F65551:F65552 WVN26:WVN27 WLR26:WLR27 WBV26:WBV27 VRZ26:VRZ27 VID26:VID27 UYH26:UYH27 UOL26:UOL27 UEP26:UEP27 TUT26:TUT27 TKX26:TKX27 TBB26:TBB27 SRF26:SRF27 SHJ26:SHJ27 RXN26:RXN27 RNR26:RNR27 RDV26:RDV27 QTZ26:QTZ27 QKD26:QKD27 QAH26:QAH27 PQL26:PQL27 PGP26:PGP27 OWT26:OWT27 OMX26:OMX27 ODB26:ODB27 NTF26:NTF27 NJJ26:NJJ27 MZN26:MZN27 MPR26:MPR27 MFV26:MFV27 LVZ26:LVZ27 LMD26:LMD27 LCH26:LCH27 KSL26:KSL27 KIP26:KIP27 JYT26:JYT27 JOX26:JOX27 JFB26:JFB27 IVF26:IVF27 ILJ26:ILJ27 IBN26:IBN27 HRR26:HRR27 HHV26:HHV27 GXZ26:GXZ27 GOD26:GOD27 GEH26:GEH27 FUL26:FUL27 FKP26:FKP27 FAT26:FAT27 EQX26:EQX27 EHB26:EHB27 DXF26:DXF27 DNJ26:DNJ27 DDN26:DDN27 CTR26:CTR27 CJV26:CJV27 BZZ26:BZZ27 BQD26:BQD27 BGH26:BGH27 AWL26:AWL27 AMP26:AMP27 ACT26:ACT27 SX26:SX27 JB26:JB27 F26:F27 WVM983056 WLQ983056 WBU983056 VRY983056 VIC983056 UYG983056 UOK983056 UEO983056 TUS983056 TKW983056 TBA983056 SRE983056 SHI983056 RXM983056 RNQ983056 RDU983056 QTY983056 QKC983056 QAG983056 PQK983056 PGO983056 OWS983056 OMW983056 ODA983056 NTE983056 NJI983056 MZM983056 MPQ983056 MFU983056 LVY983056 LMC983056 LCG983056 KSK983056 KIO983056 JYS983056 JOW983056 JFA983056 IVE983056 ILI983056 IBM983056 HRQ983056 HHU983056 GXY983056 GOC983056 GEG983056 FUK983056 FKO983056 FAS983056 EQW983056 EHA983056 DXE983056 DNI983056 DDM983056 CTQ983056 CJU983056 BZY983056 BQC983056 BGG983056 AWK983056 AMO983056 ACS983056 SW983056 JA983056 E983056 WVM917520 WLQ917520 WBU917520 VRY917520 VIC917520 UYG917520 UOK917520 UEO917520 TUS917520 TKW917520 TBA917520 SRE917520 SHI917520 RXM917520 RNQ917520 RDU917520 QTY917520 QKC917520 QAG917520 PQK917520 PGO917520 OWS917520 OMW917520 ODA917520 NTE917520 NJI917520 MZM917520 MPQ917520 MFU917520 LVY917520 LMC917520 LCG917520 KSK917520 KIO917520 JYS917520 JOW917520 JFA917520 IVE917520 ILI917520 IBM917520 HRQ917520 HHU917520 GXY917520 GOC917520 GEG917520 FUK917520 FKO917520 FAS917520 EQW917520 EHA917520 DXE917520 DNI917520 DDM917520 CTQ917520 CJU917520 BZY917520 BQC917520 BGG917520 AWK917520 AMO917520 ACS917520 SW917520 JA917520 E917520 WVM851984 WLQ851984 WBU851984 VRY851984 VIC851984 UYG851984 UOK851984 UEO851984 TUS851984 TKW851984 TBA851984 SRE851984 SHI851984 RXM851984 RNQ851984 RDU851984 QTY851984 QKC851984 QAG851984 PQK851984 PGO851984 OWS851984 OMW851984 ODA851984 NTE851984 NJI851984 MZM851984 MPQ851984 MFU851984 LVY851984 LMC851984 LCG851984 KSK851984 KIO851984 JYS851984 JOW851984 JFA851984 IVE851984 ILI851984 IBM851984 HRQ851984 HHU851984 GXY851984 GOC851984 GEG851984 FUK851984 FKO851984 FAS851984 EQW851984 EHA851984 DXE851984 DNI851984 DDM851984 CTQ851984 CJU851984 BZY851984 BQC851984 BGG851984 AWK851984 AMO851984 ACS851984 SW851984 JA851984 E851984 WVM786448 WLQ786448 WBU786448 VRY786448 VIC786448 UYG786448 UOK786448 UEO786448 TUS786448 TKW786448 TBA786448 SRE786448 SHI786448 RXM786448 RNQ786448 RDU786448 QTY786448 QKC786448 QAG786448 PQK786448 PGO786448 OWS786448 OMW786448 ODA786448 NTE786448 NJI786448 MZM786448 MPQ786448 MFU786448 LVY786448 LMC786448 LCG786448 KSK786448 KIO786448 JYS786448 JOW786448 JFA786448 IVE786448 ILI786448 IBM786448 HRQ786448 HHU786448 GXY786448 GOC786448 GEG786448 FUK786448 FKO786448 FAS786448 EQW786448 EHA786448 DXE786448 DNI786448 DDM786448 CTQ786448 CJU786448 BZY786448 BQC786448 BGG786448 AWK786448 AMO786448 ACS786448 SW786448 JA786448 E786448 WVM720912 WLQ720912 WBU720912 VRY720912 VIC720912 UYG720912 UOK720912 UEO720912 TUS720912 TKW720912 TBA720912 SRE720912 SHI720912 RXM720912 RNQ720912 RDU720912 QTY720912 QKC720912 QAG720912 PQK720912 PGO720912 OWS720912 OMW720912 ODA720912 NTE720912 NJI720912 MZM720912 MPQ720912 MFU720912 LVY720912 LMC720912 LCG720912 KSK720912 KIO720912 JYS720912 JOW720912 JFA720912 IVE720912 ILI720912 IBM720912 HRQ720912 HHU720912 GXY720912 GOC720912 GEG720912 FUK720912 FKO720912 FAS720912 EQW720912 EHA720912 DXE720912 DNI720912 DDM720912 CTQ720912 CJU720912 BZY720912 BQC720912 BGG720912 AWK720912 AMO720912 ACS720912 SW720912 JA720912 E720912 WVM655376 WLQ655376 WBU655376 VRY655376 VIC655376 UYG655376 UOK655376 UEO655376 TUS655376 TKW655376 TBA655376 SRE655376 SHI655376 RXM655376 RNQ655376 RDU655376 QTY655376 QKC655376 QAG655376 PQK655376 PGO655376 OWS655376 OMW655376 ODA655376 NTE655376 NJI655376 MZM655376 MPQ655376 MFU655376 LVY655376 LMC655376 LCG655376 KSK655376 KIO655376 JYS655376 JOW655376 JFA655376 IVE655376 ILI655376 IBM655376 HRQ655376 HHU655376 GXY655376 GOC655376 GEG655376 FUK655376 FKO655376 FAS655376 EQW655376 EHA655376 DXE655376 DNI655376 DDM655376 CTQ655376 CJU655376 BZY655376 BQC655376 BGG655376 AWK655376 AMO655376 ACS655376 SW655376 JA655376 E655376 WVM589840 WLQ589840 WBU589840 VRY589840 VIC589840 UYG589840 UOK589840 UEO589840 TUS589840 TKW589840 TBA589840 SRE589840 SHI589840 RXM589840 RNQ589840 RDU589840 QTY589840 QKC589840 QAG589840 PQK589840 PGO589840 OWS589840 OMW589840 ODA589840 NTE589840 NJI589840 MZM589840 MPQ589840 MFU589840 LVY589840 LMC589840 LCG589840 KSK589840 KIO589840 JYS589840 JOW589840 JFA589840 IVE589840 ILI589840 IBM589840 HRQ589840 HHU589840 GXY589840 GOC589840 GEG589840 FUK589840 FKO589840 FAS589840 EQW589840 EHA589840 DXE589840 DNI589840 DDM589840 CTQ589840 CJU589840 BZY589840 BQC589840 BGG589840 AWK589840 AMO589840 ACS589840 SW589840 JA589840 E589840 WVM524304 WLQ524304 WBU524304 VRY524304 VIC524304 UYG524304 UOK524304 UEO524304 TUS524304 TKW524304 TBA524304 SRE524304 SHI524304 RXM524304 RNQ524304 RDU524304 QTY524304 QKC524304 QAG524304 PQK524304 PGO524304 OWS524304 OMW524304 ODA524304 NTE524304 NJI524304 MZM524304 MPQ524304 MFU524304 LVY524304 LMC524304 LCG524304 KSK524304 KIO524304 JYS524304 JOW524304 JFA524304 IVE524304 ILI524304 IBM524304 HRQ524304 HHU524304 GXY524304 GOC524304 GEG524304 FUK524304 FKO524304 FAS524304 EQW524304 EHA524304 DXE524304 DNI524304 DDM524304 CTQ524304 CJU524304 BZY524304 BQC524304 BGG524304 AWK524304 AMO524304 ACS524304 SW524304 JA524304 E524304 WVM458768 WLQ458768 WBU458768 VRY458768 VIC458768 UYG458768 UOK458768 UEO458768 TUS458768 TKW458768 TBA458768 SRE458768 SHI458768 RXM458768 RNQ458768 RDU458768 QTY458768 QKC458768 QAG458768 PQK458768 PGO458768 OWS458768 OMW458768 ODA458768 NTE458768 NJI458768 MZM458768 MPQ458768 MFU458768 LVY458768 LMC458768 LCG458768 KSK458768 KIO458768 JYS458768 JOW458768 JFA458768 IVE458768 ILI458768 IBM458768 HRQ458768 HHU458768 GXY458768 GOC458768 GEG458768 FUK458768 FKO458768 FAS458768 EQW458768 EHA458768 DXE458768 DNI458768 DDM458768 CTQ458768 CJU458768 BZY458768 BQC458768 BGG458768 AWK458768 AMO458768 ACS458768 SW458768 JA458768 E458768 WVM393232 WLQ393232 WBU393232 VRY393232 VIC393232 UYG393232 UOK393232 UEO393232 TUS393232 TKW393232 TBA393232 SRE393232 SHI393232 RXM393232 RNQ393232 RDU393232 QTY393232 QKC393232 QAG393232 PQK393232 PGO393232 OWS393232 OMW393232 ODA393232 NTE393232 NJI393232 MZM393232 MPQ393232 MFU393232 LVY393232 LMC393232 LCG393232 KSK393232 KIO393232 JYS393232 JOW393232 JFA393232 IVE393232 ILI393232 IBM393232 HRQ393232 HHU393232 GXY393232 GOC393232 GEG393232 FUK393232 FKO393232 FAS393232 EQW393232 EHA393232 DXE393232 DNI393232 DDM393232 CTQ393232 CJU393232 BZY393232 BQC393232 BGG393232 AWK393232 AMO393232 ACS393232 SW393232 JA393232 E393232 WVM327696 WLQ327696 WBU327696 VRY327696 VIC327696 UYG327696 UOK327696 UEO327696 TUS327696 TKW327696 TBA327696 SRE327696 SHI327696 RXM327696 RNQ327696 RDU327696 QTY327696 QKC327696 QAG327696 PQK327696 PGO327696 OWS327696 OMW327696 ODA327696 NTE327696 NJI327696 MZM327696 MPQ327696 MFU327696 LVY327696 LMC327696 LCG327696 KSK327696 KIO327696 JYS327696 JOW327696 JFA327696 IVE327696 ILI327696 IBM327696 HRQ327696 HHU327696 GXY327696 GOC327696 GEG327696 FUK327696 FKO327696 FAS327696 EQW327696 EHA327696 DXE327696 DNI327696 DDM327696 CTQ327696 CJU327696 BZY327696 BQC327696 BGG327696 AWK327696 AMO327696 ACS327696 SW327696 JA327696 E327696 WVM262160 WLQ262160 WBU262160 VRY262160 VIC262160 UYG262160 UOK262160 UEO262160 TUS262160 TKW262160 TBA262160 SRE262160 SHI262160 RXM262160 RNQ262160 RDU262160 QTY262160 QKC262160 QAG262160 PQK262160 PGO262160 OWS262160 OMW262160 ODA262160 NTE262160 NJI262160 MZM262160 MPQ262160 MFU262160 LVY262160 LMC262160 LCG262160 KSK262160 KIO262160 JYS262160 JOW262160 JFA262160 IVE262160 ILI262160 IBM262160 HRQ262160 HHU262160 GXY262160 GOC262160 GEG262160 FUK262160 FKO262160 FAS262160 EQW262160 EHA262160 DXE262160 DNI262160 DDM262160 CTQ262160 CJU262160 BZY262160 BQC262160 BGG262160 AWK262160 AMO262160 ACS262160 SW262160 JA262160 E262160 WVM196624 WLQ196624 WBU196624 VRY196624 VIC196624 UYG196624 UOK196624 UEO196624 TUS196624 TKW196624 TBA196624 SRE196624 SHI196624 RXM196624 RNQ196624 RDU196624 QTY196624 QKC196624 QAG196624 PQK196624 PGO196624 OWS196624 OMW196624 ODA196624 NTE196624 NJI196624 MZM196624 MPQ196624 MFU196624 LVY196624 LMC196624 LCG196624 KSK196624 KIO196624 JYS196624 JOW196624 JFA196624 IVE196624 ILI196624 IBM196624 HRQ196624 HHU196624 GXY196624 GOC196624 GEG196624 FUK196624 FKO196624 FAS196624 EQW196624 EHA196624 DXE196624 DNI196624 DDM196624 CTQ196624 CJU196624 BZY196624 BQC196624 BGG196624 AWK196624 AMO196624 ACS196624 SW196624 JA196624 E196624 WVM131088 WLQ131088 WBU131088 VRY131088 VIC131088 UYG131088 UOK131088 UEO131088 TUS131088 TKW131088 TBA131088 SRE131088 SHI131088 RXM131088 RNQ131088 RDU131088 QTY131088 QKC131088 QAG131088 PQK131088 PGO131088 OWS131088 OMW131088 ODA131088 NTE131088 NJI131088 MZM131088 MPQ131088 MFU131088 LVY131088 LMC131088 LCG131088 KSK131088 KIO131088 JYS131088 JOW131088 JFA131088 IVE131088 ILI131088 IBM131088 HRQ131088 HHU131088 GXY131088 GOC131088 GEG131088 FUK131088 FKO131088 FAS131088 EQW131088 EHA131088 DXE131088 DNI131088 DDM131088 CTQ131088 CJU131088 BZY131088 BQC131088 BGG131088 AWK131088 AMO131088 ACS131088 SW131088 JA131088 E131088 WVM65552 WLQ65552 WBU65552 VRY65552 VIC65552 UYG65552 UOK65552 UEO65552 TUS65552 TKW65552 TBA65552 SRE65552 SHI65552 RXM65552 RNQ65552 RDU65552 QTY65552 QKC65552 QAG65552 PQK65552 PGO65552 OWS65552 OMW65552 ODA65552 NTE65552 NJI65552 MZM65552 MPQ65552 MFU65552 LVY65552 LMC65552 LCG65552 KSK65552 KIO65552 JYS65552 JOW65552 JFA65552 IVE65552 ILI65552 IBM65552 HRQ65552 HHU65552 GXY65552 GOC65552 GEG65552 FUK65552 FKO65552 FAS65552 EQW65552 EHA65552 DXE65552 DNI65552 DDM65552 CTQ65552 CJU65552 BZY65552 BQC65552 BGG65552 AWK65552 AMO65552 ACS65552 SW65552 JA65552 E65552 WVM27 WLQ27 WBU27 VRY27 VIC27 UYG27 UOK27 UEO27 TUS27 TKW27 TBA27 SRE27 SHI27 RXM27 RNQ27 RDU27 QTY27 QKC27 QAG27 PQK27 PGO27 OWS27 OMW27 ODA27 NTE27 NJI27 MZM27 MPQ27 MFU27 LVY27 LMC27 LCG27 KSK27 KIO27 JYS27 JOW27 JFA27 IVE27 ILI27 IBM27 HRQ27 HHU27 GXY27 GOC27 GEG27 FUK27 FKO27 FAS27 EQW27 EHA27 DXE27 DNI27 DDM27 CTQ27 CJU27 BZY27 BQC27 BGG27 AWK27 AMO27 ACS27 SW27 JA27 E27 WVK983055:WVL983056 WLO983055:WLP983056 WBS983055:WBT983056 VRW983055:VRX983056 VIA983055:VIB983056 UYE983055:UYF983056 UOI983055:UOJ983056 UEM983055:UEN983056 TUQ983055:TUR983056 TKU983055:TKV983056 TAY983055:TAZ983056 SRC983055:SRD983056 SHG983055:SHH983056 RXK983055:RXL983056 RNO983055:RNP983056 RDS983055:RDT983056 QTW983055:QTX983056 QKA983055:QKB983056 QAE983055:QAF983056 PQI983055:PQJ983056 PGM983055:PGN983056 OWQ983055:OWR983056 OMU983055:OMV983056 OCY983055:OCZ983056 NTC983055:NTD983056 NJG983055:NJH983056 MZK983055:MZL983056 MPO983055:MPP983056 MFS983055:MFT983056 LVW983055:LVX983056 LMA983055:LMB983056 LCE983055:LCF983056 KSI983055:KSJ983056 KIM983055:KIN983056 JYQ983055:JYR983056 JOU983055:JOV983056 JEY983055:JEZ983056 IVC983055:IVD983056 ILG983055:ILH983056 IBK983055:IBL983056 HRO983055:HRP983056 HHS983055:HHT983056 GXW983055:GXX983056 GOA983055:GOB983056 GEE983055:GEF983056 FUI983055:FUJ983056 FKM983055:FKN983056 FAQ983055:FAR983056 EQU983055:EQV983056 EGY983055:EGZ983056 DXC983055:DXD983056 DNG983055:DNH983056 DDK983055:DDL983056 CTO983055:CTP983056 CJS983055:CJT983056 BZW983055:BZX983056 BQA983055:BQB983056 BGE983055:BGF983056 AWI983055:AWJ983056 AMM983055:AMN983056 ACQ983055:ACR983056 SU983055:SV983056 IY983055:IZ983056 C983055:D983056 WVK917519:WVL917520 WLO917519:WLP917520 WBS917519:WBT917520 VRW917519:VRX917520 VIA917519:VIB917520 UYE917519:UYF917520 UOI917519:UOJ917520 UEM917519:UEN917520 TUQ917519:TUR917520 TKU917519:TKV917520 TAY917519:TAZ917520 SRC917519:SRD917520 SHG917519:SHH917520 RXK917519:RXL917520 RNO917519:RNP917520 RDS917519:RDT917520 QTW917519:QTX917520 QKA917519:QKB917520 QAE917519:QAF917520 PQI917519:PQJ917520 PGM917519:PGN917520 OWQ917519:OWR917520 OMU917519:OMV917520 OCY917519:OCZ917520 NTC917519:NTD917520 NJG917519:NJH917520 MZK917519:MZL917520 MPO917519:MPP917520 MFS917519:MFT917520 LVW917519:LVX917520 LMA917519:LMB917520 LCE917519:LCF917520 KSI917519:KSJ917520 KIM917519:KIN917520 JYQ917519:JYR917520 JOU917519:JOV917520 JEY917519:JEZ917520 IVC917519:IVD917520 ILG917519:ILH917520 IBK917519:IBL917520 HRO917519:HRP917520 HHS917519:HHT917520 GXW917519:GXX917520 GOA917519:GOB917520 GEE917519:GEF917520 FUI917519:FUJ917520 FKM917519:FKN917520 FAQ917519:FAR917520 EQU917519:EQV917520 EGY917519:EGZ917520 DXC917519:DXD917520 DNG917519:DNH917520 DDK917519:DDL917520 CTO917519:CTP917520 CJS917519:CJT917520 BZW917519:BZX917520 BQA917519:BQB917520 BGE917519:BGF917520 AWI917519:AWJ917520 AMM917519:AMN917520 ACQ917519:ACR917520 SU917519:SV917520 IY917519:IZ917520 C917519:D917520 WVK851983:WVL851984 WLO851983:WLP851984 WBS851983:WBT851984 VRW851983:VRX851984 VIA851983:VIB851984 UYE851983:UYF851984 UOI851983:UOJ851984 UEM851983:UEN851984 TUQ851983:TUR851984 TKU851983:TKV851984 TAY851983:TAZ851984 SRC851983:SRD851984 SHG851983:SHH851984 RXK851983:RXL851984 RNO851983:RNP851984 RDS851983:RDT851984 QTW851983:QTX851984 QKA851983:QKB851984 QAE851983:QAF851984 PQI851983:PQJ851984 PGM851983:PGN851984 OWQ851983:OWR851984 OMU851983:OMV851984 OCY851983:OCZ851984 NTC851983:NTD851984 NJG851983:NJH851984 MZK851983:MZL851984 MPO851983:MPP851984 MFS851983:MFT851984 LVW851983:LVX851984 LMA851983:LMB851984 LCE851983:LCF851984 KSI851983:KSJ851984 KIM851983:KIN851984 JYQ851983:JYR851984 JOU851983:JOV851984 JEY851983:JEZ851984 IVC851983:IVD851984 ILG851983:ILH851984 IBK851983:IBL851984 HRO851983:HRP851984 HHS851983:HHT851984 GXW851983:GXX851984 GOA851983:GOB851984 GEE851983:GEF851984 FUI851983:FUJ851984 FKM851983:FKN851984 FAQ851983:FAR851984 EQU851983:EQV851984 EGY851983:EGZ851984 DXC851983:DXD851984 DNG851983:DNH851984 DDK851983:DDL851984 CTO851983:CTP851984 CJS851983:CJT851984 BZW851983:BZX851984 BQA851983:BQB851984 BGE851983:BGF851984 AWI851983:AWJ851984 AMM851983:AMN851984 ACQ851983:ACR851984 SU851983:SV851984 IY851983:IZ851984 C851983:D851984 WVK786447:WVL786448 WLO786447:WLP786448 WBS786447:WBT786448 VRW786447:VRX786448 VIA786447:VIB786448 UYE786447:UYF786448 UOI786447:UOJ786448 UEM786447:UEN786448 TUQ786447:TUR786448 TKU786447:TKV786448 TAY786447:TAZ786448 SRC786447:SRD786448 SHG786447:SHH786448 RXK786447:RXL786448 RNO786447:RNP786448 RDS786447:RDT786448 QTW786447:QTX786448 QKA786447:QKB786448 QAE786447:QAF786448 PQI786447:PQJ786448 PGM786447:PGN786448 OWQ786447:OWR786448 OMU786447:OMV786448 OCY786447:OCZ786448 NTC786447:NTD786448 NJG786447:NJH786448 MZK786447:MZL786448 MPO786447:MPP786448 MFS786447:MFT786448 LVW786447:LVX786448 LMA786447:LMB786448 LCE786447:LCF786448 KSI786447:KSJ786448 KIM786447:KIN786448 JYQ786447:JYR786448 JOU786447:JOV786448 JEY786447:JEZ786448 IVC786447:IVD786448 ILG786447:ILH786448 IBK786447:IBL786448 HRO786447:HRP786448 HHS786447:HHT786448 GXW786447:GXX786448 GOA786447:GOB786448 GEE786447:GEF786448 FUI786447:FUJ786448 FKM786447:FKN786448 FAQ786447:FAR786448 EQU786447:EQV786448 EGY786447:EGZ786448 DXC786447:DXD786448 DNG786447:DNH786448 DDK786447:DDL786448 CTO786447:CTP786448 CJS786447:CJT786448 BZW786447:BZX786448 BQA786447:BQB786448 BGE786447:BGF786448 AWI786447:AWJ786448 AMM786447:AMN786448 ACQ786447:ACR786448 SU786447:SV786448 IY786447:IZ786448 C786447:D786448 WVK720911:WVL720912 WLO720911:WLP720912 WBS720911:WBT720912 VRW720911:VRX720912 VIA720911:VIB720912 UYE720911:UYF720912 UOI720911:UOJ720912 UEM720911:UEN720912 TUQ720911:TUR720912 TKU720911:TKV720912 TAY720911:TAZ720912 SRC720911:SRD720912 SHG720911:SHH720912 RXK720911:RXL720912 RNO720911:RNP720912 RDS720911:RDT720912 QTW720911:QTX720912 QKA720911:QKB720912 QAE720911:QAF720912 PQI720911:PQJ720912 PGM720911:PGN720912 OWQ720911:OWR720912 OMU720911:OMV720912 OCY720911:OCZ720912 NTC720911:NTD720912 NJG720911:NJH720912 MZK720911:MZL720912 MPO720911:MPP720912 MFS720911:MFT720912 LVW720911:LVX720912 LMA720911:LMB720912 LCE720911:LCF720912 KSI720911:KSJ720912 KIM720911:KIN720912 JYQ720911:JYR720912 JOU720911:JOV720912 JEY720911:JEZ720912 IVC720911:IVD720912 ILG720911:ILH720912 IBK720911:IBL720912 HRO720911:HRP720912 HHS720911:HHT720912 GXW720911:GXX720912 GOA720911:GOB720912 GEE720911:GEF720912 FUI720911:FUJ720912 FKM720911:FKN720912 FAQ720911:FAR720912 EQU720911:EQV720912 EGY720911:EGZ720912 DXC720911:DXD720912 DNG720911:DNH720912 DDK720911:DDL720912 CTO720911:CTP720912 CJS720911:CJT720912 BZW720911:BZX720912 BQA720911:BQB720912 BGE720911:BGF720912 AWI720911:AWJ720912 AMM720911:AMN720912 ACQ720911:ACR720912 SU720911:SV720912 IY720911:IZ720912 C720911:D720912 WVK655375:WVL655376 WLO655375:WLP655376 WBS655375:WBT655376 VRW655375:VRX655376 VIA655375:VIB655376 UYE655375:UYF655376 UOI655375:UOJ655376 UEM655375:UEN655376 TUQ655375:TUR655376 TKU655375:TKV655376 TAY655375:TAZ655376 SRC655375:SRD655376 SHG655375:SHH655376 RXK655375:RXL655376 RNO655375:RNP655376 RDS655375:RDT655376 QTW655375:QTX655376 QKA655375:QKB655376 QAE655375:QAF655376 PQI655375:PQJ655376 PGM655375:PGN655376 OWQ655375:OWR655376 OMU655375:OMV655376 OCY655375:OCZ655376 NTC655375:NTD655376 NJG655375:NJH655376 MZK655375:MZL655376 MPO655375:MPP655376 MFS655375:MFT655376 LVW655375:LVX655376 LMA655375:LMB655376 LCE655375:LCF655376 KSI655375:KSJ655376 KIM655375:KIN655376 JYQ655375:JYR655376 JOU655375:JOV655376 JEY655375:JEZ655376 IVC655375:IVD655376 ILG655375:ILH655376 IBK655375:IBL655376 HRO655375:HRP655376 HHS655375:HHT655376 GXW655375:GXX655376 GOA655375:GOB655376 GEE655375:GEF655376 FUI655375:FUJ655376 FKM655375:FKN655376 FAQ655375:FAR655376 EQU655375:EQV655376 EGY655375:EGZ655376 DXC655375:DXD655376 DNG655375:DNH655376 DDK655375:DDL655376 CTO655375:CTP655376 CJS655375:CJT655376 BZW655375:BZX655376 BQA655375:BQB655376 BGE655375:BGF655376 AWI655375:AWJ655376 AMM655375:AMN655376 ACQ655375:ACR655376 SU655375:SV655376 IY655375:IZ655376 C655375:D655376 WVK589839:WVL589840 WLO589839:WLP589840 WBS589839:WBT589840 VRW589839:VRX589840 VIA589839:VIB589840 UYE589839:UYF589840 UOI589839:UOJ589840 UEM589839:UEN589840 TUQ589839:TUR589840 TKU589839:TKV589840 TAY589839:TAZ589840 SRC589839:SRD589840 SHG589839:SHH589840 RXK589839:RXL589840 RNO589839:RNP589840 RDS589839:RDT589840 QTW589839:QTX589840 QKA589839:QKB589840 QAE589839:QAF589840 PQI589839:PQJ589840 PGM589839:PGN589840 OWQ589839:OWR589840 OMU589839:OMV589840 OCY589839:OCZ589840 NTC589839:NTD589840 NJG589839:NJH589840 MZK589839:MZL589840 MPO589839:MPP589840 MFS589839:MFT589840 LVW589839:LVX589840 LMA589839:LMB589840 LCE589839:LCF589840 KSI589839:KSJ589840 KIM589839:KIN589840 JYQ589839:JYR589840 JOU589839:JOV589840 JEY589839:JEZ589840 IVC589839:IVD589840 ILG589839:ILH589840 IBK589839:IBL589840 HRO589839:HRP589840 HHS589839:HHT589840 GXW589839:GXX589840 GOA589839:GOB589840 GEE589839:GEF589840 FUI589839:FUJ589840 FKM589839:FKN589840 FAQ589839:FAR589840 EQU589839:EQV589840 EGY589839:EGZ589840 DXC589839:DXD589840 DNG589839:DNH589840 DDK589839:DDL589840 CTO589839:CTP589840 CJS589839:CJT589840 BZW589839:BZX589840 BQA589839:BQB589840 BGE589839:BGF589840 AWI589839:AWJ589840 AMM589839:AMN589840 ACQ589839:ACR589840 SU589839:SV589840 IY589839:IZ589840 C589839:D589840 WVK524303:WVL524304 WLO524303:WLP524304 WBS524303:WBT524304 VRW524303:VRX524304 VIA524303:VIB524304 UYE524303:UYF524304 UOI524303:UOJ524304 UEM524303:UEN524304 TUQ524303:TUR524304 TKU524303:TKV524304 TAY524303:TAZ524304 SRC524303:SRD524304 SHG524303:SHH524304 RXK524303:RXL524304 RNO524303:RNP524304 RDS524303:RDT524304 QTW524303:QTX524304 QKA524303:QKB524304 QAE524303:QAF524304 PQI524303:PQJ524304 PGM524303:PGN524304 OWQ524303:OWR524304 OMU524303:OMV524304 OCY524303:OCZ524304 NTC524303:NTD524304 NJG524303:NJH524304 MZK524303:MZL524304 MPO524303:MPP524304 MFS524303:MFT524304 LVW524303:LVX524304 LMA524303:LMB524304 LCE524303:LCF524304 KSI524303:KSJ524304 KIM524303:KIN524304 JYQ524303:JYR524304 JOU524303:JOV524304 JEY524303:JEZ524304 IVC524303:IVD524304 ILG524303:ILH524304 IBK524303:IBL524304 HRO524303:HRP524304 HHS524303:HHT524304 GXW524303:GXX524304 GOA524303:GOB524304 GEE524303:GEF524304 FUI524303:FUJ524304 FKM524303:FKN524304 FAQ524303:FAR524304 EQU524303:EQV524304 EGY524303:EGZ524304 DXC524303:DXD524304 DNG524303:DNH524304 DDK524303:DDL524304 CTO524303:CTP524304 CJS524303:CJT524304 BZW524303:BZX524304 BQA524303:BQB524304 BGE524303:BGF524304 AWI524303:AWJ524304 AMM524303:AMN524304 ACQ524303:ACR524304 SU524303:SV524304 IY524303:IZ524304 C524303:D524304 WVK458767:WVL458768 WLO458767:WLP458768 WBS458767:WBT458768 VRW458767:VRX458768 VIA458767:VIB458768 UYE458767:UYF458768 UOI458767:UOJ458768 UEM458767:UEN458768 TUQ458767:TUR458768 TKU458767:TKV458768 TAY458767:TAZ458768 SRC458767:SRD458768 SHG458767:SHH458768 RXK458767:RXL458768 RNO458767:RNP458768 RDS458767:RDT458768 QTW458767:QTX458768 QKA458767:QKB458768 QAE458767:QAF458768 PQI458767:PQJ458768 PGM458767:PGN458768 OWQ458767:OWR458768 OMU458767:OMV458768 OCY458767:OCZ458768 NTC458767:NTD458768 NJG458767:NJH458768 MZK458767:MZL458768 MPO458767:MPP458768 MFS458767:MFT458768 LVW458767:LVX458768 LMA458767:LMB458768 LCE458767:LCF458768 KSI458767:KSJ458768 KIM458767:KIN458768 JYQ458767:JYR458768 JOU458767:JOV458768 JEY458767:JEZ458768 IVC458767:IVD458768 ILG458767:ILH458768 IBK458767:IBL458768 HRO458767:HRP458768 HHS458767:HHT458768 GXW458767:GXX458768 GOA458767:GOB458768 GEE458767:GEF458768 FUI458767:FUJ458768 FKM458767:FKN458768 FAQ458767:FAR458768 EQU458767:EQV458768 EGY458767:EGZ458768 DXC458767:DXD458768 DNG458767:DNH458768 DDK458767:DDL458768 CTO458767:CTP458768 CJS458767:CJT458768 BZW458767:BZX458768 BQA458767:BQB458768 BGE458767:BGF458768 AWI458767:AWJ458768 AMM458767:AMN458768 ACQ458767:ACR458768 SU458767:SV458768 IY458767:IZ458768 C458767:D458768 WVK393231:WVL393232 WLO393231:WLP393232 WBS393231:WBT393232 VRW393231:VRX393232 VIA393231:VIB393232 UYE393231:UYF393232 UOI393231:UOJ393232 UEM393231:UEN393232 TUQ393231:TUR393232 TKU393231:TKV393232 TAY393231:TAZ393232 SRC393231:SRD393232 SHG393231:SHH393232 RXK393231:RXL393232 RNO393231:RNP393232 RDS393231:RDT393232 QTW393231:QTX393232 QKA393231:QKB393232 QAE393231:QAF393232 PQI393231:PQJ393232 PGM393231:PGN393232 OWQ393231:OWR393232 OMU393231:OMV393232 OCY393231:OCZ393232 NTC393231:NTD393232 NJG393231:NJH393232 MZK393231:MZL393232 MPO393231:MPP393232 MFS393231:MFT393232 LVW393231:LVX393232 LMA393231:LMB393232 LCE393231:LCF393232 KSI393231:KSJ393232 KIM393231:KIN393232 JYQ393231:JYR393232 JOU393231:JOV393232 JEY393231:JEZ393232 IVC393231:IVD393232 ILG393231:ILH393232 IBK393231:IBL393232 HRO393231:HRP393232 HHS393231:HHT393232 GXW393231:GXX393232 GOA393231:GOB393232 GEE393231:GEF393232 FUI393231:FUJ393232 FKM393231:FKN393232 FAQ393231:FAR393232 EQU393231:EQV393232 EGY393231:EGZ393232 DXC393231:DXD393232 DNG393231:DNH393232 DDK393231:DDL393232 CTO393231:CTP393232 CJS393231:CJT393232 BZW393231:BZX393232 BQA393231:BQB393232 BGE393231:BGF393232 AWI393231:AWJ393232 AMM393231:AMN393232 ACQ393231:ACR393232 SU393231:SV393232 IY393231:IZ393232 C393231:D393232 WVK327695:WVL327696 WLO327695:WLP327696 WBS327695:WBT327696 VRW327695:VRX327696 VIA327695:VIB327696 UYE327695:UYF327696 UOI327695:UOJ327696 UEM327695:UEN327696 TUQ327695:TUR327696 TKU327695:TKV327696 TAY327695:TAZ327696 SRC327695:SRD327696 SHG327695:SHH327696 RXK327695:RXL327696 RNO327695:RNP327696 RDS327695:RDT327696 QTW327695:QTX327696 QKA327695:QKB327696 QAE327695:QAF327696 PQI327695:PQJ327696 PGM327695:PGN327696 OWQ327695:OWR327696 OMU327695:OMV327696 OCY327695:OCZ327696 NTC327695:NTD327696 NJG327695:NJH327696 MZK327695:MZL327696 MPO327695:MPP327696 MFS327695:MFT327696 LVW327695:LVX327696 LMA327695:LMB327696 LCE327695:LCF327696 KSI327695:KSJ327696 KIM327695:KIN327696 JYQ327695:JYR327696 JOU327695:JOV327696 JEY327695:JEZ327696 IVC327695:IVD327696 ILG327695:ILH327696 IBK327695:IBL327696 HRO327695:HRP327696 HHS327695:HHT327696 GXW327695:GXX327696 GOA327695:GOB327696 GEE327695:GEF327696 FUI327695:FUJ327696 FKM327695:FKN327696 FAQ327695:FAR327696 EQU327695:EQV327696 EGY327695:EGZ327696 DXC327695:DXD327696 DNG327695:DNH327696 DDK327695:DDL327696 CTO327695:CTP327696 CJS327695:CJT327696 BZW327695:BZX327696 BQA327695:BQB327696 BGE327695:BGF327696 AWI327695:AWJ327696 AMM327695:AMN327696 ACQ327695:ACR327696 SU327695:SV327696 IY327695:IZ327696 C327695:D327696 WVK262159:WVL262160 WLO262159:WLP262160 WBS262159:WBT262160 VRW262159:VRX262160 VIA262159:VIB262160 UYE262159:UYF262160 UOI262159:UOJ262160 UEM262159:UEN262160 TUQ262159:TUR262160 TKU262159:TKV262160 TAY262159:TAZ262160 SRC262159:SRD262160 SHG262159:SHH262160 RXK262159:RXL262160 RNO262159:RNP262160 RDS262159:RDT262160 QTW262159:QTX262160 QKA262159:QKB262160 QAE262159:QAF262160 PQI262159:PQJ262160 PGM262159:PGN262160 OWQ262159:OWR262160 OMU262159:OMV262160 OCY262159:OCZ262160 NTC262159:NTD262160 NJG262159:NJH262160 MZK262159:MZL262160 MPO262159:MPP262160 MFS262159:MFT262160 LVW262159:LVX262160 LMA262159:LMB262160 LCE262159:LCF262160 KSI262159:KSJ262160 KIM262159:KIN262160 JYQ262159:JYR262160 JOU262159:JOV262160 JEY262159:JEZ262160 IVC262159:IVD262160 ILG262159:ILH262160 IBK262159:IBL262160 HRO262159:HRP262160 HHS262159:HHT262160 GXW262159:GXX262160 GOA262159:GOB262160 GEE262159:GEF262160 FUI262159:FUJ262160 FKM262159:FKN262160 FAQ262159:FAR262160 EQU262159:EQV262160 EGY262159:EGZ262160 DXC262159:DXD262160 DNG262159:DNH262160 DDK262159:DDL262160 CTO262159:CTP262160 CJS262159:CJT262160 BZW262159:BZX262160 BQA262159:BQB262160 BGE262159:BGF262160 AWI262159:AWJ262160 AMM262159:AMN262160 ACQ262159:ACR262160 SU262159:SV262160 IY262159:IZ262160 C262159:D262160 WVK196623:WVL196624 WLO196623:WLP196624 WBS196623:WBT196624 VRW196623:VRX196624 VIA196623:VIB196624 UYE196623:UYF196624 UOI196623:UOJ196624 UEM196623:UEN196624 TUQ196623:TUR196624 TKU196623:TKV196624 TAY196623:TAZ196624 SRC196623:SRD196624 SHG196623:SHH196624 RXK196623:RXL196624 RNO196623:RNP196624 RDS196623:RDT196624 QTW196623:QTX196624 QKA196623:QKB196624 QAE196623:QAF196624 PQI196623:PQJ196624 PGM196623:PGN196624 OWQ196623:OWR196624 OMU196623:OMV196624 OCY196623:OCZ196624 NTC196623:NTD196624 NJG196623:NJH196624 MZK196623:MZL196624 MPO196623:MPP196624 MFS196623:MFT196624 LVW196623:LVX196624 LMA196623:LMB196624 LCE196623:LCF196624 KSI196623:KSJ196624 KIM196623:KIN196624 JYQ196623:JYR196624 JOU196623:JOV196624 JEY196623:JEZ196624 IVC196623:IVD196624 ILG196623:ILH196624 IBK196623:IBL196624 HRO196623:HRP196624 HHS196623:HHT196624 GXW196623:GXX196624 GOA196623:GOB196624 GEE196623:GEF196624 FUI196623:FUJ196624 FKM196623:FKN196624 FAQ196623:FAR196624 EQU196623:EQV196624 EGY196623:EGZ196624 DXC196623:DXD196624 DNG196623:DNH196624 DDK196623:DDL196624 CTO196623:CTP196624 CJS196623:CJT196624 BZW196623:BZX196624 BQA196623:BQB196624 BGE196623:BGF196624 AWI196623:AWJ196624 AMM196623:AMN196624 ACQ196623:ACR196624 SU196623:SV196624 IY196623:IZ196624 C196623:D196624 WVK131087:WVL131088 WLO131087:WLP131088 WBS131087:WBT131088 VRW131087:VRX131088 VIA131087:VIB131088 UYE131087:UYF131088 UOI131087:UOJ131088 UEM131087:UEN131088 TUQ131087:TUR131088 TKU131087:TKV131088 TAY131087:TAZ131088 SRC131087:SRD131088 SHG131087:SHH131088 RXK131087:RXL131088 RNO131087:RNP131088 RDS131087:RDT131088 QTW131087:QTX131088 QKA131087:QKB131088 QAE131087:QAF131088 PQI131087:PQJ131088 PGM131087:PGN131088 OWQ131087:OWR131088 OMU131087:OMV131088 OCY131087:OCZ131088 NTC131087:NTD131088 NJG131087:NJH131088 MZK131087:MZL131088 MPO131087:MPP131088 MFS131087:MFT131088 LVW131087:LVX131088 LMA131087:LMB131088 LCE131087:LCF131088 KSI131087:KSJ131088 KIM131087:KIN131088 JYQ131087:JYR131088 JOU131087:JOV131088 JEY131087:JEZ131088 IVC131087:IVD131088 ILG131087:ILH131088 IBK131087:IBL131088 HRO131087:HRP131088 HHS131087:HHT131088 GXW131087:GXX131088 GOA131087:GOB131088 GEE131087:GEF131088 FUI131087:FUJ131088 FKM131087:FKN131088 FAQ131087:FAR131088 EQU131087:EQV131088 EGY131087:EGZ131088 DXC131087:DXD131088 DNG131087:DNH131088 DDK131087:DDL131088 CTO131087:CTP131088 CJS131087:CJT131088 BZW131087:BZX131088 BQA131087:BQB131088 BGE131087:BGF131088 AWI131087:AWJ131088 AMM131087:AMN131088 ACQ131087:ACR131088 SU131087:SV131088 IY131087:IZ131088 C131087:D131088 WVK65551:WVL65552 WLO65551:WLP65552 WBS65551:WBT65552 VRW65551:VRX65552 VIA65551:VIB65552 UYE65551:UYF65552 UOI65551:UOJ65552 UEM65551:UEN65552 TUQ65551:TUR65552 TKU65551:TKV65552 TAY65551:TAZ65552 SRC65551:SRD65552 SHG65551:SHH65552 RXK65551:RXL65552 RNO65551:RNP65552 RDS65551:RDT65552 QTW65551:QTX65552 QKA65551:QKB65552 QAE65551:QAF65552 PQI65551:PQJ65552 PGM65551:PGN65552 OWQ65551:OWR65552 OMU65551:OMV65552 OCY65551:OCZ65552 NTC65551:NTD65552 NJG65551:NJH65552 MZK65551:MZL65552 MPO65551:MPP65552 MFS65551:MFT65552 LVW65551:LVX65552 LMA65551:LMB65552 LCE65551:LCF65552 KSI65551:KSJ65552 KIM65551:KIN65552 JYQ65551:JYR65552 JOU65551:JOV65552 JEY65551:JEZ65552 IVC65551:IVD65552 ILG65551:ILH65552 IBK65551:IBL65552 HRO65551:HRP65552 HHS65551:HHT65552 GXW65551:GXX65552 GOA65551:GOB65552 GEE65551:GEF65552 FUI65551:FUJ65552 FKM65551:FKN65552 FAQ65551:FAR65552 EQU65551:EQV65552 EGY65551:EGZ65552 DXC65551:DXD65552 DNG65551:DNH65552 DDK65551:DDL65552 CTO65551:CTP65552 CJS65551:CJT65552 BZW65551:BZX65552 BQA65551:BQB65552 BGE65551:BGF65552 AWI65551:AWJ65552 AMM65551:AMN65552 ACQ65551:ACR65552 SU65551:SV65552 IY65551:IZ65552 C65551:D65552 WVK26:WVL27 WLO26:WLP27 WBS26:WBT27 VRW26:VRX27 VIA26:VIB27 UYE26:UYF27 UOI26:UOJ27 UEM26:UEN27 TUQ26:TUR27 TKU26:TKV27 TAY26:TAZ27 SRC26:SRD27 SHG26:SHH27 RXK26:RXL27 RNO26:RNP27 RDS26:RDT27 QTW26:QTX27 QKA26:QKB27 QAE26:QAF27 PQI26:PQJ27 PGM26:PGN27 OWQ26:OWR27 OMU26:OMV27 OCY26:OCZ27 NTC26:NTD27 NJG26:NJH27 MZK26:MZL27 MPO26:MPP27 MFS26:MFT27 LVW26:LVX27 LMA26:LMB27 LCE26:LCF27 KSI26:KSJ27 KIM26:KIN27 JYQ26:JYR27 JOU26:JOV27 JEY26:JEZ27 IVC26:IVD27 ILG26:ILH27 IBK26:IBL27 HRO26:HRP27 HHS26:HHT27 GXW26:GXX27 GOA26:GOB27 GEE26:GEF27 FUI26:FUJ27 FKM26:FKN27 FAQ26:FAR27 EQU26:EQV27 EGY26:EGZ27 DXC26:DXD27 DNG26:DNH27 DDK26:DDL27 CTO26:CTP27 CJS26:CJT27 BZW26:BZX27 BQA26:BQB27 BGE26:BGF27 AWI26:AWJ27 AMM26:AMN27 ACQ26:ACR27 SU26:SV27 IY26:IZ27" xr:uid="{AD87CFD1-8830-434B-865A-27ABC816D663}">
      <formula1>-9999999999999.99</formula1>
      <formula2>9999999999999.99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2B977-3465-4DBE-87C2-589C07D1AD8A}">
  <dimension ref="A1:I115"/>
  <sheetViews>
    <sheetView tabSelected="1" topLeftCell="B1" workbookViewId="0">
      <selection activeCell="I29" sqref="I29"/>
    </sheetView>
  </sheetViews>
  <sheetFormatPr baseColWidth="10" defaultColWidth="11.44140625" defaultRowHeight="10.199999999999999" x14ac:dyDescent="0.3"/>
  <cols>
    <col min="1" max="1" width="100.33203125" style="1" hidden="1" customWidth="1"/>
    <col min="2" max="2" width="51.33203125" style="4" bestFit="1" customWidth="1"/>
    <col min="3" max="3" width="9.6640625" style="81" customWidth="1"/>
    <col min="4" max="4" width="11.6640625" style="81" customWidth="1"/>
    <col min="5" max="5" width="12.33203125" style="4" customWidth="1"/>
    <col min="6" max="6" width="11.44140625" style="4" bestFit="1"/>
    <col min="7" max="16384" width="11.44140625" style="4"/>
  </cols>
  <sheetData>
    <row r="1" spans="1:9" ht="13.2" x14ac:dyDescent="0.25">
      <c r="B1" s="2"/>
      <c r="C1" s="3"/>
      <c r="D1" s="3"/>
      <c r="E1" s="3"/>
      <c r="F1" s="3"/>
    </row>
    <row r="2" spans="1:9" ht="13.2" x14ac:dyDescent="0.25">
      <c r="C2" s="3" t="s">
        <v>0</v>
      </c>
      <c r="D2" s="3"/>
      <c r="E2" s="3"/>
      <c r="F2" s="3"/>
      <c r="G2" s="5"/>
    </row>
    <row r="3" spans="1:9" ht="13.2" x14ac:dyDescent="0.25">
      <c r="C3" s="3" t="s">
        <v>136</v>
      </c>
      <c r="D3" s="3"/>
      <c r="E3" s="3"/>
      <c r="F3" s="3"/>
      <c r="G3" s="5"/>
    </row>
    <row r="4" spans="1:9" ht="14.4" x14ac:dyDescent="0.3">
      <c r="C4" s="6"/>
      <c r="D4" s="6"/>
      <c r="E4" s="6"/>
      <c r="F4" s="6"/>
      <c r="G4" s="5"/>
      <c r="I4"/>
    </row>
    <row r="5" spans="1:9" s="12" customFormat="1" ht="13.2" x14ac:dyDescent="0.3">
      <c r="A5" s="7"/>
      <c r="B5" s="8" t="s">
        <v>127</v>
      </c>
      <c r="C5" s="9"/>
      <c r="D5" s="10"/>
      <c r="E5" s="6"/>
      <c r="F5" s="6"/>
      <c r="G5" s="11"/>
    </row>
    <row r="6" spans="1:9" s="12" customFormat="1" ht="13.2" x14ac:dyDescent="0.3">
      <c r="A6" s="7"/>
      <c r="C6" s="6"/>
      <c r="D6" s="6"/>
      <c r="E6" s="6"/>
      <c r="F6" s="6"/>
      <c r="G6" s="11"/>
    </row>
    <row r="7" spans="1:9" s="12" customFormat="1" ht="13.2" x14ac:dyDescent="0.3">
      <c r="A7" s="7"/>
      <c r="B7" s="13" t="s">
        <v>3</v>
      </c>
      <c r="C7" s="13"/>
      <c r="D7" s="13"/>
      <c r="E7" s="13"/>
      <c r="F7" s="13"/>
      <c r="G7" s="11"/>
    </row>
    <row r="8" spans="1:9" ht="12" x14ac:dyDescent="0.3">
      <c r="B8" s="14"/>
      <c r="C8" s="5"/>
      <c r="D8" s="15"/>
      <c r="E8" s="5"/>
      <c r="F8" s="16" t="s">
        <v>4</v>
      </c>
      <c r="G8" s="5"/>
    </row>
    <row r="9" spans="1:9" ht="30.6" x14ac:dyDescent="0.3">
      <c r="B9" s="17" t="s">
        <v>5</v>
      </c>
      <c r="C9" s="18" t="s">
        <v>6</v>
      </c>
      <c r="D9" s="18" t="s">
        <v>7</v>
      </c>
      <c r="E9" s="18" t="s">
        <v>8</v>
      </c>
      <c r="F9" s="19">
        <v>42735</v>
      </c>
    </row>
    <row r="10" spans="1:9" ht="10.8" x14ac:dyDescent="0.3">
      <c r="A10" s="20"/>
      <c r="B10" s="21" t="s">
        <v>9</v>
      </c>
      <c r="C10" s="22"/>
      <c r="D10" s="22"/>
      <c r="E10" s="22"/>
      <c r="F10" s="23"/>
    </row>
    <row r="11" spans="1:9" x14ac:dyDescent="0.3">
      <c r="A11" s="20"/>
      <c r="B11" s="24" t="s">
        <v>10</v>
      </c>
      <c r="C11" s="25">
        <f>C12+C17+C21+C24+C25+C26+C27</f>
        <v>0</v>
      </c>
      <c r="D11" s="25">
        <f>+D12+D17+D21+D25+D24+D26+D27</f>
        <v>614147811.71000004</v>
      </c>
      <c r="E11" s="25">
        <f>+E12+E17+E21+E25+E24+E26+E27</f>
        <v>614147811.71000004</v>
      </c>
      <c r="F11" s="25">
        <f>F12+F17+F21+F24+F25+F26+F27</f>
        <v>0</v>
      </c>
    </row>
    <row r="12" spans="1:9" x14ac:dyDescent="0.3">
      <c r="A12" s="20"/>
      <c r="B12" s="26" t="s">
        <v>11</v>
      </c>
      <c r="C12" s="27">
        <f>SUM(C13:C16)</f>
        <v>0</v>
      </c>
      <c r="D12" s="31">
        <v>33533051.84</v>
      </c>
      <c r="E12" s="31">
        <v>33533051.84</v>
      </c>
      <c r="F12" s="27">
        <f>SUM(F13:F16)</f>
        <v>0</v>
      </c>
    </row>
    <row r="13" spans="1:9" x14ac:dyDescent="0.3">
      <c r="A13" s="20" t="s">
        <v>12</v>
      </c>
      <c r="B13" s="29" t="s">
        <v>13</v>
      </c>
      <c r="C13" s="30">
        <v>0</v>
      </c>
      <c r="D13" s="31">
        <v>0</v>
      </c>
      <c r="E13" s="31">
        <v>0</v>
      </c>
      <c r="F13" s="30">
        <v>0</v>
      </c>
    </row>
    <row r="14" spans="1:9" x14ac:dyDescent="0.3">
      <c r="A14" s="20" t="s">
        <v>14</v>
      </c>
      <c r="B14" s="29" t="s">
        <v>15</v>
      </c>
      <c r="C14" s="30">
        <v>0</v>
      </c>
      <c r="D14" s="31">
        <v>1322919.6599999999</v>
      </c>
      <c r="E14" s="31">
        <v>1322919.6599999999</v>
      </c>
      <c r="F14" s="30">
        <v>0</v>
      </c>
    </row>
    <row r="15" spans="1:9" x14ac:dyDescent="0.3">
      <c r="A15" s="20">
        <v>209</v>
      </c>
      <c r="B15" s="29" t="s">
        <v>16</v>
      </c>
      <c r="C15" s="30">
        <v>0</v>
      </c>
      <c r="D15" s="31">
        <v>0</v>
      </c>
      <c r="E15" s="31">
        <v>0</v>
      </c>
      <c r="F15" s="30">
        <v>0</v>
      </c>
    </row>
    <row r="16" spans="1:9" x14ac:dyDescent="0.3">
      <c r="A16" s="20" t="s">
        <v>17</v>
      </c>
      <c r="B16" s="29" t="s">
        <v>18</v>
      </c>
      <c r="C16" s="30">
        <v>0</v>
      </c>
      <c r="D16" s="31">
        <v>32210132.18</v>
      </c>
      <c r="E16" s="31">
        <v>32210132.18</v>
      </c>
      <c r="F16" s="30">
        <v>0</v>
      </c>
    </row>
    <row r="17" spans="1:6" x14ac:dyDescent="0.3">
      <c r="A17" s="20"/>
      <c r="B17" s="32" t="s">
        <v>19</v>
      </c>
      <c r="C17" s="33">
        <f>SUM(C18:C20)</f>
        <v>0</v>
      </c>
      <c r="D17" s="39">
        <v>580470916.28999996</v>
      </c>
      <c r="E17" s="39">
        <v>580470916.28999996</v>
      </c>
      <c r="F17" s="33">
        <f>SUM(F18:F20)</f>
        <v>0</v>
      </c>
    </row>
    <row r="18" spans="1:6" x14ac:dyDescent="0.3">
      <c r="A18" s="20" t="s">
        <v>20</v>
      </c>
      <c r="B18" s="29" t="s">
        <v>21</v>
      </c>
      <c r="C18" s="30">
        <v>0</v>
      </c>
      <c r="D18" s="31">
        <v>221795659.44</v>
      </c>
      <c r="E18" s="31">
        <v>221795659.44</v>
      </c>
      <c r="F18" s="30">
        <v>0</v>
      </c>
    </row>
    <row r="19" spans="1:6" x14ac:dyDescent="0.3">
      <c r="A19" s="20">
        <v>239</v>
      </c>
      <c r="B19" s="29" t="s">
        <v>16</v>
      </c>
      <c r="C19" s="30">
        <v>0</v>
      </c>
      <c r="D19" s="31"/>
      <c r="E19" s="31"/>
      <c r="F19" s="30">
        <v>0</v>
      </c>
    </row>
    <row r="20" spans="1:6" x14ac:dyDescent="0.3">
      <c r="A20" s="20" t="s">
        <v>22</v>
      </c>
      <c r="B20" s="35" t="s">
        <v>23</v>
      </c>
      <c r="C20" s="30">
        <v>0</v>
      </c>
      <c r="D20" s="31">
        <v>358675256.85000002</v>
      </c>
      <c r="E20" s="31">
        <v>358675256.85000002</v>
      </c>
      <c r="F20" s="30">
        <v>0</v>
      </c>
    </row>
    <row r="21" spans="1:6" x14ac:dyDescent="0.3">
      <c r="A21" s="36"/>
      <c r="B21" s="37" t="s">
        <v>24</v>
      </c>
      <c r="C21" s="33">
        <f>SUM(C22:C23)</f>
        <v>0</v>
      </c>
      <c r="D21" s="34"/>
      <c r="E21" s="34"/>
      <c r="F21" s="33">
        <f>SUM(F22:F23)</f>
        <v>0</v>
      </c>
    </row>
    <row r="22" spans="1:6" x14ac:dyDescent="0.3">
      <c r="A22" s="20" t="s">
        <v>25</v>
      </c>
      <c r="B22" s="29" t="s">
        <v>128</v>
      </c>
      <c r="C22" s="30">
        <v>0</v>
      </c>
      <c r="D22" s="31"/>
      <c r="E22" s="31"/>
      <c r="F22" s="30">
        <v>0</v>
      </c>
    </row>
    <row r="23" spans="1:6" x14ac:dyDescent="0.3">
      <c r="A23" s="20" t="s">
        <v>26</v>
      </c>
      <c r="B23" s="29" t="s">
        <v>27</v>
      </c>
      <c r="C23" s="30">
        <v>0</v>
      </c>
      <c r="D23" s="31"/>
      <c r="E23" s="31"/>
      <c r="F23" s="30">
        <v>0</v>
      </c>
    </row>
    <row r="24" spans="1:6" x14ac:dyDescent="0.3">
      <c r="A24" s="20" t="s">
        <v>28</v>
      </c>
      <c r="B24" s="37" t="s">
        <v>29</v>
      </c>
      <c r="C24" s="38">
        <v>0</v>
      </c>
      <c r="D24" s="39"/>
      <c r="E24" s="39"/>
      <c r="F24" s="38">
        <v>0</v>
      </c>
    </row>
    <row r="25" spans="1:6" x14ac:dyDescent="0.3">
      <c r="A25" s="20" t="s">
        <v>30</v>
      </c>
      <c r="B25" s="32" t="s">
        <v>31</v>
      </c>
      <c r="C25" s="38">
        <v>0</v>
      </c>
      <c r="D25" s="34">
        <v>140636.57999999999</v>
      </c>
      <c r="E25" s="34">
        <v>140636.57999999999</v>
      </c>
      <c r="F25" s="38">
        <v>0</v>
      </c>
    </row>
    <row r="26" spans="1:6" x14ac:dyDescent="0.3">
      <c r="A26" s="20">
        <v>474</v>
      </c>
      <c r="B26" s="32" t="s">
        <v>32</v>
      </c>
      <c r="C26" s="40">
        <v>0</v>
      </c>
      <c r="D26" s="34">
        <v>3207</v>
      </c>
      <c r="E26" s="34">
        <v>3207</v>
      </c>
      <c r="F26" s="40">
        <v>0</v>
      </c>
    </row>
    <row r="27" spans="1:6" x14ac:dyDescent="0.3">
      <c r="A27" s="20"/>
      <c r="B27" s="42" t="s">
        <v>33</v>
      </c>
      <c r="C27" s="43">
        <v>0</v>
      </c>
      <c r="D27" s="44"/>
      <c r="E27" s="44"/>
      <c r="F27" s="43">
        <v>0</v>
      </c>
    </row>
    <row r="28" spans="1:6" x14ac:dyDescent="0.3">
      <c r="A28" s="20"/>
      <c r="B28" s="24" t="s">
        <v>34</v>
      </c>
      <c r="C28" s="45">
        <f>C29+C35+C38+C42+C43+C44+C45</f>
        <v>0</v>
      </c>
      <c r="D28" s="45">
        <f>+D29+D35+D38+D42+D43+D44+D45</f>
        <v>64184941.829999998</v>
      </c>
      <c r="E28" s="45">
        <f>+E29+E35+E38+E42+E43+E44+E45</f>
        <v>64184941.829999998</v>
      </c>
      <c r="F28" s="45">
        <f>F29+F35+F38+F42+F43+F44+F45</f>
        <v>0</v>
      </c>
    </row>
    <row r="29" spans="1:6" x14ac:dyDescent="0.3">
      <c r="A29" s="20"/>
      <c r="B29" s="26" t="s">
        <v>35</v>
      </c>
      <c r="C29" s="46">
        <f>C30+C33+C34</f>
        <v>0</v>
      </c>
      <c r="D29" s="47"/>
      <c r="E29" s="47"/>
      <c r="F29" s="46">
        <f>F30+F33+F34</f>
        <v>0</v>
      </c>
    </row>
    <row r="30" spans="1:6" x14ac:dyDescent="0.3">
      <c r="A30" s="20"/>
      <c r="B30" s="48" t="s">
        <v>36</v>
      </c>
      <c r="C30" s="49">
        <f>SUM(C31:C32)</f>
        <v>0</v>
      </c>
      <c r="D30" s="50"/>
      <c r="E30" s="50"/>
      <c r="F30" s="49">
        <f>SUM(F31:F32)</f>
        <v>0</v>
      </c>
    </row>
    <row r="31" spans="1:6" x14ac:dyDescent="0.3">
      <c r="A31" s="20" t="s">
        <v>37</v>
      </c>
      <c r="B31" s="51" t="s">
        <v>21</v>
      </c>
      <c r="C31" s="52">
        <v>0</v>
      </c>
      <c r="D31" s="53"/>
      <c r="E31" s="53"/>
      <c r="F31" s="52">
        <v>0</v>
      </c>
    </row>
    <row r="32" spans="1:6" x14ac:dyDescent="0.3">
      <c r="A32" s="20"/>
      <c r="B32" s="51" t="s">
        <v>38</v>
      </c>
      <c r="C32" s="52">
        <v>0</v>
      </c>
      <c r="D32" s="53"/>
      <c r="E32" s="53"/>
      <c r="F32" s="52">
        <v>0</v>
      </c>
    </row>
    <row r="33" spans="1:6" x14ac:dyDescent="0.3">
      <c r="A33" s="20" t="s">
        <v>39</v>
      </c>
      <c r="B33" s="48" t="s">
        <v>40</v>
      </c>
      <c r="C33" s="40">
        <v>0</v>
      </c>
      <c r="D33" s="41"/>
      <c r="E33" s="41"/>
      <c r="F33" s="40">
        <v>0</v>
      </c>
    </row>
    <row r="34" spans="1:6" x14ac:dyDescent="0.3">
      <c r="A34" s="20" t="s">
        <v>41</v>
      </c>
      <c r="B34" s="54" t="s">
        <v>42</v>
      </c>
      <c r="C34" s="55">
        <v>0</v>
      </c>
      <c r="D34" s="56"/>
      <c r="E34" s="56"/>
      <c r="F34" s="55">
        <v>0</v>
      </c>
    </row>
    <row r="35" spans="1:6" x14ac:dyDescent="0.3">
      <c r="A35" s="20"/>
      <c r="B35" s="32" t="s">
        <v>43</v>
      </c>
      <c r="C35" s="33">
        <f>SUM(C36:C37)</f>
        <v>0</v>
      </c>
      <c r="D35" s="34">
        <v>104986.87</v>
      </c>
      <c r="E35" s="34">
        <v>104986.87</v>
      </c>
      <c r="F35" s="33">
        <f>SUM(F36:F37)</f>
        <v>0</v>
      </c>
    </row>
    <row r="36" spans="1:6" x14ac:dyDescent="0.3">
      <c r="A36" s="20" t="s">
        <v>44</v>
      </c>
      <c r="B36" s="29" t="s">
        <v>45</v>
      </c>
      <c r="C36" s="30">
        <v>0</v>
      </c>
      <c r="D36" s="31">
        <v>103799.64</v>
      </c>
      <c r="E36" s="31">
        <v>103799.64</v>
      </c>
      <c r="F36" s="30">
        <v>0</v>
      </c>
    </row>
    <row r="37" spans="1:6" x14ac:dyDescent="0.3">
      <c r="A37" s="20">
        <v>407</v>
      </c>
      <c r="B37" s="29" t="s">
        <v>16</v>
      </c>
      <c r="C37" s="30">
        <v>0</v>
      </c>
      <c r="D37" s="31">
        <v>1187.23</v>
      </c>
      <c r="E37" s="31">
        <v>1187.23</v>
      </c>
      <c r="F37" s="30">
        <v>0</v>
      </c>
    </row>
    <row r="38" spans="1:6" x14ac:dyDescent="0.3">
      <c r="A38" s="20"/>
      <c r="B38" s="32" t="s">
        <v>46</v>
      </c>
      <c r="C38" s="33">
        <f>SUM(C39:C41)</f>
        <v>0</v>
      </c>
      <c r="D38" s="34">
        <v>33943216.030000001</v>
      </c>
      <c r="E38" s="34">
        <v>33943216.030000001</v>
      </c>
      <c r="F38" s="33">
        <f>SUM(F39:F41)</f>
        <v>0</v>
      </c>
    </row>
    <row r="39" spans="1:6" x14ac:dyDescent="0.3">
      <c r="A39" s="20" t="s">
        <v>47</v>
      </c>
      <c r="B39" s="29" t="s">
        <v>129</v>
      </c>
      <c r="C39" s="30">
        <v>0</v>
      </c>
      <c r="D39" s="31">
        <v>23689937.879999999</v>
      </c>
      <c r="E39" s="31">
        <v>23689937.879999999</v>
      </c>
      <c r="F39" s="30">
        <v>0</v>
      </c>
    </row>
    <row r="40" spans="1:6" x14ac:dyDescent="0.3">
      <c r="A40" s="20">
        <v>5580</v>
      </c>
      <c r="B40" s="29" t="s">
        <v>130</v>
      </c>
      <c r="C40" s="30">
        <v>0</v>
      </c>
      <c r="D40" s="31"/>
      <c r="E40" s="31"/>
      <c r="F40" s="30">
        <v>0</v>
      </c>
    </row>
    <row r="41" spans="1:6" x14ac:dyDescent="0.3">
      <c r="A41" s="20" t="s">
        <v>50</v>
      </c>
      <c r="B41" s="29" t="s">
        <v>51</v>
      </c>
      <c r="C41" s="30">
        <v>0</v>
      </c>
      <c r="D41" s="31">
        <v>10253278.15</v>
      </c>
      <c r="E41" s="31">
        <v>10253278.15</v>
      </c>
      <c r="F41" s="30">
        <v>0</v>
      </c>
    </row>
    <row r="42" spans="1:6" x14ac:dyDescent="0.3">
      <c r="A42" s="20" t="s">
        <v>53</v>
      </c>
      <c r="B42" s="58" t="s">
        <v>54</v>
      </c>
      <c r="C42" s="59">
        <v>0</v>
      </c>
      <c r="D42" s="60"/>
      <c r="E42" s="60"/>
      <c r="F42" s="59">
        <v>0</v>
      </c>
    </row>
    <row r="43" spans="1:6" x14ac:dyDescent="0.3">
      <c r="A43" s="20" t="s">
        <v>55</v>
      </c>
      <c r="B43" s="58" t="s">
        <v>56</v>
      </c>
      <c r="C43" s="59">
        <v>0</v>
      </c>
      <c r="D43" s="60">
        <v>19033.13</v>
      </c>
      <c r="E43" s="60">
        <v>19033.13</v>
      </c>
      <c r="F43" s="59">
        <v>0</v>
      </c>
    </row>
    <row r="44" spans="1:6" x14ac:dyDescent="0.3">
      <c r="A44" s="20" t="s">
        <v>57</v>
      </c>
      <c r="B44" s="32" t="s">
        <v>58</v>
      </c>
      <c r="C44" s="59">
        <v>0</v>
      </c>
      <c r="D44" s="60">
        <v>33558.89</v>
      </c>
      <c r="E44" s="60">
        <v>33558.89</v>
      </c>
      <c r="F44" s="59">
        <v>0</v>
      </c>
    </row>
    <row r="45" spans="1:6" x14ac:dyDescent="0.3">
      <c r="A45" s="20">
        <v>57</v>
      </c>
      <c r="B45" s="42" t="s">
        <v>59</v>
      </c>
      <c r="C45" s="61">
        <v>0</v>
      </c>
      <c r="D45" s="87">
        <v>30084146.91</v>
      </c>
      <c r="E45" s="87">
        <v>30084146.91</v>
      </c>
      <c r="F45" s="61">
        <v>0</v>
      </c>
    </row>
    <row r="46" spans="1:6" x14ac:dyDescent="0.3">
      <c r="A46" s="62"/>
      <c r="B46" s="63" t="s">
        <v>60</v>
      </c>
      <c r="C46" s="64">
        <f>C11+C28</f>
        <v>0</v>
      </c>
      <c r="D46" s="64">
        <f>+D28+D11</f>
        <v>678332753.54000008</v>
      </c>
      <c r="E46" s="64">
        <f>+E28+E11</f>
        <v>678332753.54000008</v>
      </c>
      <c r="F46" s="64">
        <f>F11+F28</f>
        <v>0</v>
      </c>
    </row>
    <row r="47" spans="1:6" ht="10.8" x14ac:dyDescent="0.3">
      <c r="A47" s="65"/>
      <c r="B47" s="21" t="s">
        <v>61</v>
      </c>
      <c r="C47" s="22"/>
      <c r="D47" s="22"/>
      <c r="E47" s="22"/>
      <c r="F47" s="23"/>
    </row>
    <row r="48" spans="1:6" x14ac:dyDescent="0.3">
      <c r="A48" s="20"/>
      <c r="B48" s="24" t="s">
        <v>62</v>
      </c>
      <c r="C48" s="45">
        <f>C49+C59+C60</f>
        <v>0</v>
      </c>
      <c r="D48" s="45">
        <f>D49+D59+D60</f>
        <v>573637761.72000003</v>
      </c>
      <c r="E48" s="45">
        <f>E49+E59+E60</f>
        <v>573637761.72000003</v>
      </c>
      <c r="F48" s="45">
        <f>F49+F59+F60</f>
        <v>0</v>
      </c>
    </row>
    <row r="49" spans="1:6" x14ac:dyDescent="0.3">
      <c r="A49" s="20"/>
      <c r="B49" s="26" t="s">
        <v>63</v>
      </c>
      <c r="C49" s="66">
        <f>C50+C51+C52+C53+C54+C55+C56+C57+C58</f>
        <v>0</v>
      </c>
      <c r="D49" s="67">
        <v>19745718.07</v>
      </c>
      <c r="E49" s="67">
        <v>19745718.07</v>
      </c>
      <c r="F49" s="66">
        <f>F50+F51+F52+F53+F54+F55+F56+F57+F58</f>
        <v>0</v>
      </c>
    </row>
    <row r="50" spans="1:6" x14ac:dyDescent="0.3">
      <c r="A50" s="20" t="s">
        <v>64</v>
      </c>
      <c r="B50" s="48" t="s">
        <v>65</v>
      </c>
      <c r="C50" s="38">
        <v>0</v>
      </c>
      <c r="D50" s="39">
        <v>1000000</v>
      </c>
      <c r="E50" s="39">
        <v>1000000</v>
      </c>
      <c r="F50" s="38">
        <v>0</v>
      </c>
    </row>
    <row r="51" spans="1:6" x14ac:dyDescent="0.3">
      <c r="A51" s="20">
        <v>110</v>
      </c>
      <c r="B51" s="68" t="s">
        <v>131</v>
      </c>
      <c r="C51" s="38">
        <v>0</v>
      </c>
      <c r="D51" s="39"/>
      <c r="E51" s="39"/>
      <c r="F51" s="38">
        <v>0</v>
      </c>
    </row>
    <row r="52" spans="1:6" x14ac:dyDescent="0.3">
      <c r="A52" s="20" t="s">
        <v>67</v>
      </c>
      <c r="B52" s="48" t="s">
        <v>68</v>
      </c>
      <c r="C52" s="38">
        <v>0</v>
      </c>
      <c r="D52" s="39">
        <v>18013174.149999999</v>
      </c>
      <c r="E52" s="39">
        <v>18013174.149999999</v>
      </c>
      <c r="F52" s="38">
        <v>0</v>
      </c>
    </row>
    <row r="53" spans="1:6" x14ac:dyDescent="0.3">
      <c r="A53" s="20" t="s">
        <v>69</v>
      </c>
      <c r="B53" s="68" t="s">
        <v>70</v>
      </c>
      <c r="C53" s="38">
        <v>0</v>
      </c>
      <c r="D53" s="39"/>
      <c r="E53" s="39"/>
      <c r="F53" s="38">
        <v>0</v>
      </c>
    </row>
    <row r="54" spans="1:6" x14ac:dyDescent="0.3">
      <c r="A54" s="20" t="s">
        <v>71</v>
      </c>
      <c r="B54" s="68" t="s">
        <v>72</v>
      </c>
      <c r="C54" s="38">
        <v>0</v>
      </c>
      <c r="D54" s="39"/>
      <c r="E54" s="39"/>
      <c r="F54" s="38">
        <v>0</v>
      </c>
    </row>
    <row r="55" spans="1:6" x14ac:dyDescent="0.3">
      <c r="A55" s="20">
        <v>118</v>
      </c>
      <c r="B55" s="68" t="s">
        <v>73</v>
      </c>
      <c r="C55" s="38">
        <v>0</v>
      </c>
      <c r="D55" s="39"/>
      <c r="E55" s="39"/>
      <c r="F55" s="38">
        <v>0</v>
      </c>
    </row>
    <row r="56" spans="1:6" x14ac:dyDescent="0.3">
      <c r="A56" s="20">
        <v>129</v>
      </c>
      <c r="B56" s="48" t="s">
        <v>74</v>
      </c>
      <c r="C56" s="38">
        <v>0</v>
      </c>
      <c r="D56" s="39">
        <v>732543.92</v>
      </c>
      <c r="E56" s="39">
        <v>732543.92</v>
      </c>
      <c r="F56" s="38">
        <v>0</v>
      </c>
    </row>
    <row r="57" spans="1:6" x14ac:dyDescent="0.3">
      <c r="A57" s="70" t="s">
        <v>75</v>
      </c>
      <c r="B57" s="68" t="s">
        <v>76</v>
      </c>
      <c r="C57" s="38">
        <v>0</v>
      </c>
      <c r="D57" s="39"/>
      <c r="E57" s="39"/>
      <c r="F57" s="38">
        <v>0</v>
      </c>
    </row>
    <row r="58" spans="1:6" x14ac:dyDescent="0.3">
      <c r="A58" s="20">
        <v>111</v>
      </c>
      <c r="B58" s="68" t="s">
        <v>77</v>
      </c>
      <c r="C58" s="38">
        <v>0</v>
      </c>
      <c r="D58" s="39"/>
      <c r="E58" s="39"/>
      <c r="F58" s="38">
        <v>0</v>
      </c>
    </row>
    <row r="59" spans="1:6" x14ac:dyDescent="0.3">
      <c r="A59" s="20" t="s">
        <v>78</v>
      </c>
      <c r="B59" s="37" t="s">
        <v>79</v>
      </c>
      <c r="C59" s="38">
        <v>0</v>
      </c>
      <c r="D59" s="39"/>
      <c r="E59" s="39"/>
      <c r="F59" s="38">
        <v>0</v>
      </c>
    </row>
    <row r="60" spans="1:6" x14ac:dyDescent="0.3">
      <c r="A60" s="20" t="s">
        <v>80</v>
      </c>
      <c r="B60" s="42" t="s">
        <v>81</v>
      </c>
      <c r="C60" s="38">
        <v>0</v>
      </c>
      <c r="D60" s="39">
        <v>553892043.64999998</v>
      </c>
      <c r="E60" s="39">
        <v>553892043.64999998</v>
      </c>
      <c r="F60" s="38">
        <v>0</v>
      </c>
    </row>
    <row r="61" spans="1:6" x14ac:dyDescent="0.3">
      <c r="A61" s="20"/>
      <c r="B61" s="24" t="s">
        <v>82</v>
      </c>
      <c r="C61" s="45">
        <f>C62+C66+C71+C72+C73+C74+C75</f>
        <v>0</v>
      </c>
      <c r="D61" s="45">
        <f>D62+D66+D71+D72+D73+D74+D75</f>
        <v>64240188.579999998</v>
      </c>
      <c r="E61" s="45">
        <f>E62+E66+E71+E72+E73+E74+E75</f>
        <v>64240188.579999998</v>
      </c>
      <c r="F61" s="45">
        <f>F62+F66+F71+F72+F73+F74+F75</f>
        <v>0</v>
      </c>
    </row>
    <row r="62" spans="1:6" x14ac:dyDescent="0.3">
      <c r="A62" s="20"/>
      <c r="B62" s="71" t="s">
        <v>83</v>
      </c>
      <c r="C62" s="46">
        <f>SUM(C63:C65)</f>
        <v>0</v>
      </c>
      <c r="D62" s="47"/>
      <c r="E62" s="47"/>
      <c r="F62" s="46">
        <f>SUM(F63:F65)</f>
        <v>0</v>
      </c>
    </row>
    <row r="63" spans="1:6" x14ac:dyDescent="0.3">
      <c r="A63" s="20">
        <v>140</v>
      </c>
      <c r="B63" s="29" t="s">
        <v>84</v>
      </c>
      <c r="C63" s="52">
        <v>0</v>
      </c>
      <c r="D63" s="53"/>
      <c r="E63" s="53"/>
      <c r="F63" s="52">
        <v>0</v>
      </c>
    </row>
    <row r="64" spans="1:6" x14ac:dyDescent="0.3">
      <c r="A64" s="20">
        <v>143</v>
      </c>
      <c r="B64" s="29" t="s">
        <v>85</v>
      </c>
      <c r="C64" s="52">
        <v>0</v>
      </c>
      <c r="D64" s="53"/>
      <c r="E64" s="53"/>
      <c r="F64" s="52">
        <v>0</v>
      </c>
    </row>
    <row r="65" spans="1:6" x14ac:dyDescent="0.3">
      <c r="A65" s="20" t="s">
        <v>86</v>
      </c>
      <c r="B65" s="29" t="s">
        <v>87</v>
      </c>
      <c r="C65" s="52">
        <v>0</v>
      </c>
      <c r="D65" s="53"/>
      <c r="E65" s="53"/>
      <c r="F65" s="52">
        <v>0</v>
      </c>
    </row>
    <row r="66" spans="1:6" x14ac:dyDescent="0.3">
      <c r="A66" s="20"/>
      <c r="B66" s="32" t="s">
        <v>88</v>
      </c>
      <c r="C66" s="49">
        <f>SUM(C67:C70)</f>
        <v>0</v>
      </c>
      <c r="D66" s="50">
        <v>239108.89</v>
      </c>
      <c r="E66" s="50">
        <v>239108.89</v>
      </c>
      <c r="F66" s="49">
        <f>SUM(F67:F70)</f>
        <v>0</v>
      </c>
    </row>
    <row r="67" spans="1:6" x14ac:dyDescent="0.3">
      <c r="A67" s="20" t="s">
        <v>89</v>
      </c>
      <c r="B67" s="29" t="s">
        <v>90</v>
      </c>
      <c r="C67" s="52">
        <v>0</v>
      </c>
      <c r="D67" s="53"/>
      <c r="E67" s="53"/>
      <c r="F67" s="52">
        <v>0</v>
      </c>
    </row>
    <row r="68" spans="1:6" x14ac:dyDescent="0.3">
      <c r="A68" s="20" t="s">
        <v>91</v>
      </c>
      <c r="B68" s="29" t="s">
        <v>92</v>
      </c>
      <c r="C68" s="52">
        <v>0</v>
      </c>
      <c r="D68" s="53"/>
      <c r="E68" s="53"/>
      <c r="F68" s="52">
        <v>0</v>
      </c>
    </row>
    <row r="69" spans="1:6" x14ac:dyDescent="0.3">
      <c r="A69" s="20" t="s">
        <v>93</v>
      </c>
      <c r="B69" s="29" t="s">
        <v>94</v>
      </c>
      <c r="C69" s="52">
        <v>0</v>
      </c>
      <c r="D69" s="53"/>
      <c r="E69" s="53"/>
      <c r="F69" s="52">
        <v>0</v>
      </c>
    </row>
    <row r="70" spans="1:6" x14ac:dyDescent="0.3">
      <c r="A70" s="20" t="s">
        <v>95</v>
      </c>
      <c r="B70" s="29" t="s">
        <v>96</v>
      </c>
      <c r="C70" s="52">
        <v>0</v>
      </c>
      <c r="D70" s="53">
        <v>239108.89</v>
      </c>
      <c r="E70" s="53">
        <v>239108.89</v>
      </c>
      <c r="F70" s="52">
        <v>0</v>
      </c>
    </row>
    <row r="71" spans="1:6" x14ac:dyDescent="0.3">
      <c r="A71" s="20" t="s">
        <v>97</v>
      </c>
      <c r="B71" s="37" t="s">
        <v>98</v>
      </c>
      <c r="C71" s="38">
        <v>0</v>
      </c>
      <c r="D71" s="39"/>
      <c r="E71" s="39"/>
      <c r="F71" s="38">
        <v>0</v>
      </c>
    </row>
    <row r="72" spans="1:6" x14ac:dyDescent="0.3">
      <c r="A72" s="20">
        <v>479</v>
      </c>
      <c r="B72" s="32" t="s">
        <v>99</v>
      </c>
      <c r="C72" s="38">
        <v>0</v>
      </c>
      <c r="D72" s="39">
        <v>64001079.689999998</v>
      </c>
      <c r="E72" s="39">
        <v>64001079.689999998</v>
      </c>
      <c r="F72" s="38">
        <v>0</v>
      </c>
    </row>
    <row r="73" spans="1:6" x14ac:dyDescent="0.3">
      <c r="A73" s="20">
        <v>181</v>
      </c>
      <c r="B73" s="37" t="s">
        <v>100</v>
      </c>
      <c r="C73" s="38">
        <v>0</v>
      </c>
      <c r="D73" s="39"/>
      <c r="E73" s="39"/>
      <c r="F73" s="38">
        <v>0</v>
      </c>
    </row>
    <row r="74" spans="1:6" x14ac:dyDescent="0.3">
      <c r="A74" s="20"/>
      <c r="B74" s="37" t="s">
        <v>101</v>
      </c>
      <c r="C74" s="38">
        <v>0</v>
      </c>
      <c r="D74" s="39"/>
      <c r="E74" s="39"/>
      <c r="F74" s="38">
        <v>0</v>
      </c>
    </row>
    <row r="75" spans="1:6" x14ac:dyDescent="0.3">
      <c r="A75" s="20"/>
      <c r="B75" s="72" t="s">
        <v>102</v>
      </c>
      <c r="C75" s="73">
        <v>0</v>
      </c>
      <c r="D75" s="74"/>
      <c r="E75" s="74"/>
      <c r="F75" s="73">
        <v>0</v>
      </c>
    </row>
    <row r="76" spans="1:6" x14ac:dyDescent="0.3">
      <c r="A76" s="20"/>
      <c r="B76" s="24" t="s">
        <v>103</v>
      </c>
      <c r="C76" s="45">
        <f>C77+C78+C82+C87+C88+C91+C92</f>
        <v>0</v>
      </c>
      <c r="D76" s="45">
        <f>D77+D78+D82+D87+D88+D91+D92</f>
        <v>40454803.240000002</v>
      </c>
      <c r="E76" s="45">
        <f>E77+E78+E82+E87+E88+E91+E92</f>
        <v>40454803.240000002</v>
      </c>
      <c r="F76" s="45">
        <f>F77+F78+F82+F87+F88+F91+F92</f>
        <v>0</v>
      </c>
    </row>
    <row r="77" spans="1:6" ht="20.399999999999999" x14ac:dyDescent="0.3">
      <c r="A77" s="20" t="s">
        <v>104</v>
      </c>
      <c r="B77" s="71" t="s">
        <v>105</v>
      </c>
      <c r="C77" s="75">
        <v>0</v>
      </c>
      <c r="D77" s="76"/>
      <c r="E77" s="76"/>
      <c r="F77" s="75">
        <v>0</v>
      </c>
    </row>
    <row r="78" spans="1:6" x14ac:dyDescent="0.3">
      <c r="A78" s="20"/>
      <c r="B78" s="37" t="s">
        <v>106</v>
      </c>
      <c r="C78" s="49">
        <f>SUM(C79:C81)</f>
        <v>0</v>
      </c>
      <c r="D78" s="50">
        <v>7435098.5</v>
      </c>
      <c r="E78" s="50">
        <v>7435098.5</v>
      </c>
      <c r="F78" s="49">
        <f>SUM(F79:F81)</f>
        <v>0</v>
      </c>
    </row>
    <row r="79" spans="1:6" x14ac:dyDescent="0.3">
      <c r="A79" s="20">
        <v>5290</v>
      </c>
      <c r="B79" s="29" t="s">
        <v>84</v>
      </c>
      <c r="C79" s="52">
        <v>0</v>
      </c>
      <c r="D79" s="53">
        <v>1467263.15</v>
      </c>
      <c r="E79" s="53">
        <v>1467263.15</v>
      </c>
      <c r="F79" s="52">
        <v>0</v>
      </c>
    </row>
    <row r="80" spans="1:6" x14ac:dyDescent="0.3">
      <c r="A80" s="20">
        <v>5293</v>
      </c>
      <c r="B80" s="29" t="s">
        <v>107</v>
      </c>
      <c r="C80" s="52">
        <v>0</v>
      </c>
      <c r="D80" s="53"/>
      <c r="E80" s="53"/>
      <c r="F80" s="52">
        <v>0</v>
      </c>
    </row>
    <row r="81" spans="1:6" x14ac:dyDescent="0.3">
      <c r="A81" s="20" t="s">
        <v>108</v>
      </c>
      <c r="B81" s="29" t="s">
        <v>87</v>
      </c>
      <c r="C81" s="52">
        <v>0</v>
      </c>
      <c r="D81" s="53">
        <v>5967835.3499999996</v>
      </c>
      <c r="E81" s="53">
        <v>5967835.3499999996</v>
      </c>
      <c r="F81" s="52">
        <v>0</v>
      </c>
    </row>
    <row r="82" spans="1:6" x14ac:dyDescent="0.3">
      <c r="A82" s="20"/>
      <c r="B82" s="32" t="s">
        <v>109</v>
      </c>
      <c r="C82" s="49">
        <f>SUM(C83:C86)</f>
        <v>0</v>
      </c>
      <c r="D82" s="50">
        <v>3713478.47</v>
      </c>
      <c r="E82" s="50">
        <v>3713478.47</v>
      </c>
      <c r="F82" s="49">
        <f>SUM(F83:F86)</f>
        <v>0</v>
      </c>
    </row>
    <row r="83" spans="1:6" x14ac:dyDescent="0.3">
      <c r="A83" s="20" t="s">
        <v>110</v>
      </c>
      <c r="B83" s="29" t="s">
        <v>90</v>
      </c>
      <c r="C83" s="30">
        <v>0</v>
      </c>
      <c r="D83" s="31"/>
      <c r="E83" s="31"/>
      <c r="F83" s="30">
        <v>0</v>
      </c>
    </row>
    <row r="84" spans="1:6" x14ac:dyDescent="0.3">
      <c r="A84" s="20" t="s">
        <v>111</v>
      </c>
      <c r="B84" s="29" t="s">
        <v>92</v>
      </c>
      <c r="C84" s="30">
        <v>0</v>
      </c>
      <c r="D84" s="31"/>
      <c r="E84" s="31"/>
      <c r="F84" s="30">
        <v>0</v>
      </c>
    </row>
    <row r="85" spans="1:6" x14ac:dyDescent="0.3">
      <c r="A85" s="20" t="s">
        <v>112</v>
      </c>
      <c r="B85" s="29" t="s">
        <v>94</v>
      </c>
      <c r="C85" s="30">
        <v>0</v>
      </c>
      <c r="D85" s="31"/>
      <c r="E85" s="31"/>
      <c r="F85" s="30">
        <v>0</v>
      </c>
    </row>
    <row r="86" spans="1:6" x14ac:dyDescent="0.3">
      <c r="A86" s="20" t="s">
        <v>113</v>
      </c>
      <c r="B86" s="35" t="s">
        <v>114</v>
      </c>
      <c r="C86" s="30">
        <v>0</v>
      </c>
      <c r="D86" s="31">
        <v>3713478.47</v>
      </c>
      <c r="E86" s="31">
        <v>3713478.47</v>
      </c>
      <c r="F86" s="30">
        <v>0</v>
      </c>
    </row>
    <row r="87" spans="1:6" x14ac:dyDescent="0.3">
      <c r="A87" s="20" t="s">
        <v>115</v>
      </c>
      <c r="B87" s="32" t="s">
        <v>116</v>
      </c>
      <c r="C87" s="38">
        <v>0</v>
      </c>
      <c r="D87" s="39"/>
      <c r="E87" s="39"/>
      <c r="F87" s="38">
        <v>0</v>
      </c>
    </row>
    <row r="88" spans="1:6" x14ac:dyDescent="0.3">
      <c r="A88" s="20"/>
      <c r="B88" s="32" t="s">
        <v>117</v>
      </c>
      <c r="C88" s="49">
        <f>SUM(C89:C90)</f>
        <v>0</v>
      </c>
      <c r="D88" s="50">
        <v>23925920.850000001</v>
      </c>
      <c r="E88" s="50">
        <v>23925920.850000001</v>
      </c>
      <c r="F88" s="49">
        <f>SUM(F89:F90)</f>
        <v>0</v>
      </c>
    </row>
    <row r="89" spans="1:6" x14ac:dyDescent="0.3">
      <c r="A89" s="20" t="s">
        <v>118</v>
      </c>
      <c r="B89" s="29" t="s">
        <v>132</v>
      </c>
      <c r="C89" s="30">
        <v>0</v>
      </c>
      <c r="D89" s="31">
        <v>19998735.649999999</v>
      </c>
      <c r="E89" s="31">
        <v>19998735.649999999</v>
      </c>
      <c r="F89" s="30">
        <v>0</v>
      </c>
    </row>
    <row r="90" spans="1:6" x14ac:dyDescent="0.3">
      <c r="A90" s="20" t="s">
        <v>120</v>
      </c>
      <c r="B90" s="29" t="s">
        <v>121</v>
      </c>
      <c r="C90" s="30">
        <v>0</v>
      </c>
      <c r="D90" s="31">
        <v>3927185.2</v>
      </c>
      <c r="E90" s="31">
        <v>3927185.2</v>
      </c>
      <c r="F90" s="30">
        <v>0</v>
      </c>
    </row>
    <row r="91" spans="1:6" x14ac:dyDescent="0.3">
      <c r="A91" s="20" t="s">
        <v>122</v>
      </c>
      <c r="B91" s="32" t="s">
        <v>133</v>
      </c>
      <c r="C91" s="38">
        <v>0</v>
      </c>
      <c r="D91" s="39">
        <v>5380305.4199999999</v>
      </c>
      <c r="E91" s="39">
        <v>5380305.4199999999</v>
      </c>
      <c r="F91" s="38">
        <v>0</v>
      </c>
    </row>
    <row r="92" spans="1:6" x14ac:dyDescent="0.3">
      <c r="A92" s="20"/>
      <c r="B92" s="42" t="s">
        <v>124</v>
      </c>
      <c r="C92" s="73">
        <v>0</v>
      </c>
      <c r="D92" s="74"/>
      <c r="E92" s="74"/>
      <c r="F92" s="73">
        <v>0</v>
      </c>
    </row>
    <row r="93" spans="1:6" x14ac:dyDescent="0.3">
      <c r="A93" s="62"/>
      <c r="B93" s="63" t="s">
        <v>125</v>
      </c>
      <c r="C93" s="64">
        <f>C48+C61+C76</f>
        <v>0</v>
      </c>
      <c r="D93" s="64">
        <f>D48+D61+D76</f>
        <v>678332753.54000008</v>
      </c>
      <c r="E93" s="64">
        <f>E48+E61+E76</f>
        <v>678332753.54000008</v>
      </c>
      <c r="F93" s="64">
        <f>F48+F61+F76</f>
        <v>0</v>
      </c>
    </row>
    <row r="94" spans="1:6" x14ac:dyDescent="0.3">
      <c r="A94" s="78"/>
      <c r="B94" s="79"/>
      <c r="C94" s="4"/>
      <c r="D94" s="4"/>
    </row>
    <row r="95" spans="1:6" x14ac:dyDescent="0.3">
      <c r="B95" s="80"/>
    </row>
    <row r="96" spans="1:6" x14ac:dyDescent="0.3">
      <c r="B96" s="80"/>
    </row>
    <row r="97" spans="2:3" x14ac:dyDescent="0.3">
      <c r="B97" s="82"/>
    </row>
    <row r="98" spans="2:3" x14ac:dyDescent="0.3">
      <c r="B98" s="80"/>
    </row>
    <row r="99" spans="2:3" x14ac:dyDescent="0.3">
      <c r="B99" s="80"/>
    </row>
    <row r="100" spans="2:3" x14ac:dyDescent="0.3">
      <c r="B100" s="80"/>
    </row>
    <row r="101" spans="2:3" x14ac:dyDescent="0.3">
      <c r="B101" s="80"/>
    </row>
    <row r="102" spans="2:3" x14ac:dyDescent="0.3">
      <c r="B102" s="82"/>
    </row>
    <row r="103" spans="2:3" x14ac:dyDescent="0.3">
      <c r="C103" s="4"/>
    </row>
    <row r="104" spans="2:3" x14ac:dyDescent="0.3">
      <c r="C104" s="4"/>
    </row>
    <row r="105" spans="2:3" x14ac:dyDescent="0.3">
      <c r="C105" s="4"/>
    </row>
    <row r="106" spans="2:3" x14ac:dyDescent="0.3">
      <c r="C106" s="4"/>
    </row>
    <row r="107" spans="2:3" x14ac:dyDescent="0.3">
      <c r="C107" s="4"/>
    </row>
    <row r="108" spans="2:3" x14ac:dyDescent="0.3">
      <c r="C108" s="4"/>
    </row>
    <row r="109" spans="2:3" x14ac:dyDescent="0.3">
      <c r="C109" s="4"/>
    </row>
    <row r="110" spans="2:3" x14ac:dyDescent="0.3">
      <c r="C110" s="4"/>
    </row>
    <row r="111" spans="2:3" x14ac:dyDescent="0.3">
      <c r="C111" s="4"/>
    </row>
    <row r="112" spans="2:3" x14ac:dyDescent="0.3">
      <c r="C112" s="4"/>
    </row>
    <row r="113" spans="3:3" x14ac:dyDescent="0.3">
      <c r="C113" s="4"/>
    </row>
    <row r="114" spans="3:3" x14ac:dyDescent="0.3">
      <c r="C114" s="4"/>
    </row>
    <row r="115" spans="3:3" x14ac:dyDescent="0.3">
      <c r="C115" s="4"/>
    </row>
  </sheetData>
  <mergeCells count="5">
    <mergeCell ref="C1:F1"/>
    <mergeCell ref="C2:F2"/>
    <mergeCell ref="C3:F3"/>
    <mergeCell ref="B5:D5"/>
    <mergeCell ref="B7:F7"/>
  </mergeCells>
  <dataValidations count="1">
    <dataValidation type="decimal" allowBlank="1" showErrorMessage="1" errorTitle="Error de datos" error="Sólo son posibles valores numéricos" sqref="C26:C27 D27:E27 F26:F27 C63:F65" xr:uid="{C2571E0A-6391-438B-9302-02DAC8EDE708}">
      <formula1>-9999999999999.99</formula1>
      <formula2>9999999999999.99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Trimestre 2017</vt:lpstr>
      <vt:lpstr>2 Trimestre 2017</vt:lpstr>
      <vt:lpstr>3 Trimestre 2017</vt:lpstr>
      <vt:lpstr>4 Trimestre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Sedeño Segovia</dc:creator>
  <cp:lastModifiedBy>Montserrat Sedeño Segovia</cp:lastModifiedBy>
  <dcterms:created xsi:type="dcterms:W3CDTF">2015-06-05T18:19:34Z</dcterms:created>
  <dcterms:modified xsi:type="dcterms:W3CDTF">2021-05-25T09:05:51Z</dcterms:modified>
</cp:coreProperties>
</file>